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březen 2025 příprava\"/>
    </mc:Choice>
  </mc:AlternateContent>
  <xr:revisionPtr revIDLastSave="0" documentId="13_ncr:1_{4AA72217-A3E3-43BD-B2F3-C1B8C0F03CE1}" xr6:coauthVersionLast="47" xr6:coauthVersionMax="47" xr10:uidLastSave="{00000000-0000-0000-0000-000000000000}"/>
  <bookViews>
    <workbookView xWindow="-120" yWindow="-120" windowWidth="29040" windowHeight="15840" tabRatio="660" xr2:uid="{00000000-000D-0000-FFFF-FFFF00000000}"/>
  </bookViews>
  <sheets>
    <sheet name="LINEAR+ SZ" sheetId="15" r:id="rId1"/>
    <sheet name="LINEAR+ MZ" sheetId="29" r:id="rId2"/>
    <sheet name="LINEAR+ ŽZ" sheetId="26" r:id="rId3"/>
    <sheet name="POLAR SZ" sheetId="27" r:id="rId4"/>
    <sheet name="POLAR ŽZ" sheetId="28" r:id="rId5"/>
    <sheet name="zaťaženie žľabov LINEAR+" sheetId="24" r:id="rId6"/>
    <sheet name="zaťaženie rebríkov POLAR" sheetId="25" r:id="rId7"/>
    <sheet name="Cena prepravy do SR" sheetId="30" r:id="rId8"/>
  </sheet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7" i="27" l="1"/>
  <c r="L119" i="28"/>
  <c r="J119" i="28"/>
  <c r="G119" i="28" s="1"/>
  <c r="H119" i="28" s="1"/>
  <c r="L118" i="28"/>
  <c r="J118" i="28"/>
  <c r="G118" i="28"/>
  <c r="H118" i="28" s="1"/>
  <c r="L117" i="28"/>
  <c r="J117" i="28"/>
  <c r="G117" i="28" s="1"/>
  <c r="H117" i="28" s="1"/>
  <c r="L116" i="28"/>
  <c r="J116" i="28"/>
  <c r="G116" i="28" s="1"/>
  <c r="H116" i="28" s="1"/>
  <c r="L115" i="28"/>
  <c r="J115" i="28"/>
  <c r="G115" i="28"/>
  <c r="H115" i="28" s="1"/>
  <c r="L114" i="28"/>
  <c r="J114" i="28"/>
  <c r="G114" i="28" s="1"/>
  <c r="H114" i="28" s="1"/>
  <c r="L113" i="28"/>
  <c r="J113" i="28"/>
  <c r="G113" i="28" s="1"/>
  <c r="H113" i="28" s="1"/>
  <c r="L112" i="28"/>
  <c r="J112" i="28"/>
  <c r="G112" i="28"/>
  <c r="H112" i="28" s="1"/>
  <c r="L109" i="28"/>
  <c r="J109" i="28"/>
  <c r="G109" i="28" s="1"/>
  <c r="H109" i="28" s="1"/>
  <c r="L108" i="28"/>
  <c r="J108" i="28"/>
  <c r="G108" i="28" s="1"/>
  <c r="H108" i="28" s="1"/>
  <c r="L107" i="28"/>
  <c r="J107" i="28"/>
  <c r="G107" i="28" s="1"/>
  <c r="H107" i="28" s="1"/>
  <c r="L106" i="28"/>
  <c r="J106" i="28"/>
  <c r="G106" i="28"/>
  <c r="H106" i="28" s="1"/>
  <c r="L105" i="28"/>
  <c r="J105" i="28"/>
  <c r="G105" i="28" s="1"/>
  <c r="H105" i="28" s="1"/>
  <c r="L103" i="28"/>
  <c r="J103" i="28"/>
  <c r="G103" i="28" s="1"/>
  <c r="H103" i="28" s="1"/>
  <c r="L102" i="28"/>
  <c r="J102" i="28"/>
  <c r="G102" i="28"/>
  <c r="H102" i="28" s="1"/>
  <c r="L101" i="28"/>
  <c r="J101" i="28"/>
  <c r="G101" i="28" s="1"/>
  <c r="H101" i="28" s="1"/>
  <c r="L100" i="28"/>
  <c r="J100" i="28"/>
  <c r="G100" i="28" s="1"/>
  <c r="H100" i="28" s="1"/>
  <c r="L99" i="28"/>
  <c r="J99" i="28"/>
  <c r="G99" i="28" s="1"/>
  <c r="H99" i="28" s="1"/>
  <c r="L96" i="28"/>
  <c r="J96" i="28"/>
  <c r="G96" i="28" s="1"/>
  <c r="H96" i="28" s="1"/>
  <c r="L95" i="28"/>
  <c r="J95" i="28"/>
  <c r="G95" i="28" s="1"/>
  <c r="H95" i="28" s="1"/>
  <c r="L94" i="28"/>
  <c r="J94" i="28"/>
  <c r="G94" i="28" s="1"/>
  <c r="H94" i="28" s="1"/>
  <c r="L93" i="28"/>
  <c r="J93" i="28"/>
  <c r="G93" i="28" s="1"/>
  <c r="H93" i="28" s="1"/>
  <c r="L92" i="28"/>
  <c r="J92" i="28"/>
  <c r="G92" i="28" s="1"/>
  <c r="H92" i="28" s="1"/>
  <c r="L90" i="28"/>
  <c r="J90" i="28"/>
  <c r="G90" i="28" s="1"/>
  <c r="H90" i="28" s="1"/>
  <c r="L89" i="28"/>
  <c r="J89" i="28"/>
  <c r="G89" i="28" s="1"/>
  <c r="H89" i="28" s="1"/>
  <c r="L88" i="28"/>
  <c r="J88" i="28"/>
  <c r="G88" i="28" s="1"/>
  <c r="H88" i="28" s="1"/>
  <c r="L87" i="28"/>
  <c r="J87" i="28"/>
  <c r="G87" i="28"/>
  <c r="H87" i="28" s="1"/>
  <c r="L86" i="28"/>
  <c r="J86" i="28"/>
  <c r="G86" i="28" s="1"/>
  <c r="H86" i="28" s="1"/>
  <c r="L83" i="28"/>
  <c r="J83" i="28"/>
  <c r="G83" i="28" s="1"/>
  <c r="H83" i="28" s="1"/>
  <c r="L82" i="28"/>
  <c r="J82" i="28"/>
  <c r="G82" i="28" s="1"/>
  <c r="H82" i="28" s="1"/>
  <c r="L81" i="28"/>
  <c r="J81" i="28"/>
  <c r="G81" i="28"/>
  <c r="H81" i="28" s="1"/>
  <c r="L80" i="28"/>
  <c r="J80" i="28"/>
  <c r="G80" i="28" s="1"/>
  <c r="H80" i="28" s="1"/>
  <c r="L79" i="28"/>
  <c r="J79" i="28"/>
  <c r="G79" i="28" s="1"/>
  <c r="H79" i="28" s="1"/>
  <c r="L77" i="28"/>
  <c r="J77" i="28"/>
  <c r="G77" i="28" s="1"/>
  <c r="H77" i="28" s="1"/>
  <c r="L76" i="28"/>
  <c r="J76" i="28"/>
  <c r="G76" i="28" s="1"/>
  <c r="H76" i="28" s="1"/>
  <c r="L75" i="28"/>
  <c r="J75" i="28"/>
  <c r="G75" i="28" s="1"/>
  <c r="H75" i="28" s="1"/>
  <c r="L74" i="28"/>
  <c r="J74" i="28"/>
  <c r="G74" i="28" s="1"/>
  <c r="H74" i="28" s="1"/>
  <c r="L73" i="28"/>
  <c r="J73" i="28"/>
  <c r="G73" i="28" s="1"/>
  <c r="H73" i="28" s="1"/>
  <c r="L70" i="28"/>
  <c r="J70" i="28"/>
  <c r="G70" i="28"/>
  <c r="H70" i="28" s="1"/>
  <c r="L69" i="28"/>
  <c r="J69" i="28"/>
  <c r="G69" i="28" s="1"/>
  <c r="H69" i="28" s="1"/>
  <c r="L68" i="28"/>
  <c r="J68" i="28"/>
  <c r="G68" i="28" s="1"/>
  <c r="H68" i="28" s="1"/>
  <c r="L67" i="28"/>
  <c r="J67" i="28"/>
  <c r="G67" i="28" s="1"/>
  <c r="H67" i="28" s="1"/>
  <c r="L66" i="28"/>
  <c r="J66" i="28"/>
  <c r="G66" i="28" s="1"/>
  <c r="H66" i="28" s="1"/>
  <c r="L64" i="28"/>
  <c r="J64" i="28"/>
  <c r="G64" i="28" s="1"/>
  <c r="H64" i="28" s="1"/>
  <c r="L63" i="28"/>
  <c r="J63" i="28"/>
  <c r="G63" i="28" s="1"/>
  <c r="H63" i="28" s="1"/>
  <c r="L62" i="28"/>
  <c r="J62" i="28"/>
  <c r="G62" i="28" s="1"/>
  <c r="H62" i="28" s="1"/>
  <c r="L61" i="28"/>
  <c r="J61" i="28"/>
  <c r="G61" i="28" s="1"/>
  <c r="H61" i="28" s="1"/>
  <c r="L60" i="28"/>
  <c r="J60" i="28"/>
  <c r="G60" i="28" s="1"/>
  <c r="H60" i="28" s="1"/>
  <c r="L57" i="28"/>
  <c r="J57" i="28"/>
  <c r="G57" i="28" s="1"/>
  <c r="H57" i="28" s="1"/>
  <c r="L56" i="28"/>
  <c r="J56" i="28"/>
  <c r="G56" i="28" s="1"/>
  <c r="H56" i="28" s="1"/>
  <c r="L55" i="28"/>
  <c r="J55" i="28"/>
  <c r="G55" i="28" s="1"/>
  <c r="H55" i="28" s="1"/>
  <c r="L54" i="28"/>
  <c r="J54" i="28"/>
  <c r="G54" i="28"/>
  <c r="H54" i="28" s="1"/>
  <c r="L53" i="28"/>
  <c r="J53" i="28"/>
  <c r="G53" i="28"/>
  <c r="H53" i="28" s="1"/>
  <c r="L52" i="28"/>
  <c r="J52" i="28"/>
  <c r="G52" i="28" s="1"/>
  <c r="H52" i="28" s="1"/>
  <c r="L51" i="28"/>
  <c r="J51" i="28"/>
  <c r="G51" i="28" s="1"/>
  <c r="H51" i="28" s="1"/>
  <c r="L50" i="28"/>
  <c r="J50" i="28"/>
  <c r="G50" i="28" s="1"/>
  <c r="H50" i="28" s="1"/>
  <c r="L49" i="28"/>
  <c r="J49" i="28"/>
  <c r="G49" i="28" s="1"/>
  <c r="H49" i="28" s="1"/>
  <c r="L48" i="28"/>
  <c r="J48" i="28"/>
  <c r="G48" i="28" s="1"/>
  <c r="H48" i="28" s="1"/>
  <c r="L47" i="28"/>
  <c r="J47" i="28"/>
  <c r="G47" i="28" s="1"/>
  <c r="H47" i="28" s="1"/>
  <c r="L44" i="28"/>
  <c r="J44" i="28"/>
  <c r="G44" i="28" s="1"/>
  <c r="H44" i="28" s="1"/>
  <c r="L43" i="28"/>
  <c r="J43" i="28"/>
  <c r="G43" i="28" s="1"/>
  <c r="H43" i="28" s="1"/>
  <c r="L40" i="28"/>
  <c r="J40" i="28"/>
  <c r="G40" i="28" s="1"/>
  <c r="H40" i="28" s="1"/>
  <c r="L39" i="28"/>
  <c r="J39" i="28"/>
  <c r="G39" i="28" s="1"/>
  <c r="H39" i="28" s="1"/>
  <c r="L38" i="28"/>
  <c r="J38" i="28"/>
  <c r="G38" i="28" s="1"/>
  <c r="H38" i="28" s="1"/>
  <c r="L37" i="28"/>
  <c r="J37" i="28"/>
  <c r="G37" i="28" s="1"/>
  <c r="H37" i="28" s="1"/>
  <c r="L36" i="28"/>
  <c r="J36" i="28"/>
  <c r="G36" i="28"/>
  <c r="H36" i="28" s="1"/>
  <c r="L33" i="28"/>
  <c r="J33" i="28"/>
  <c r="G33" i="28" s="1"/>
  <c r="H33" i="28" s="1"/>
  <c r="L32" i="28"/>
  <c r="J32" i="28"/>
  <c r="G32" i="28" s="1"/>
  <c r="H32" i="28" s="1"/>
  <c r="L31" i="28"/>
  <c r="J31" i="28"/>
  <c r="G31" i="28" s="1"/>
  <c r="H31" i="28" s="1"/>
  <c r="L30" i="28"/>
  <c r="J30" i="28"/>
  <c r="G30" i="28"/>
  <c r="H30" i="28" s="1"/>
  <c r="L29" i="28"/>
  <c r="J29" i="28"/>
  <c r="G29" i="28" s="1"/>
  <c r="H29" i="28" s="1"/>
  <c r="L27" i="28"/>
  <c r="J27" i="28"/>
  <c r="G27" i="28" s="1"/>
  <c r="H27" i="28" s="1"/>
  <c r="L26" i="28"/>
  <c r="J26" i="28"/>
  <c r="G26" i="28" s="1"/>
  <c r="H26" i="28" s="1"/>
  <c r="L25" i="28"/>
  <c r="J25" i="28"/>
  <c r="G25" i="28" s="1"/>
  <c r="H25" i="28" s="1"/>
  <c r="L24" i="28"/>
  <c r="J24" i="28"/>
  <c r="G24" i="28" s="1"/>
  <c r="H24" i="28" s="1"/>
  <c r="L23" i="28"/>
  <c r="J23" i="28"/>
  <c r="G23" i="28" s="1"/>
  <c r="H23" i="28" s="1"/>
  <c r="H121" i="28" l="1"/>
  <c r="L105" i="27"/>
  <c r="J105" i="27"/>
  <c r="G105" i="27" s="1"/>
  <c r="H105" i="27" s="1"/>
  <c r="L104" i="27"/>
  <c r="J104" i="27"/>
  <c r="G104" i="27" s="1"/>
  <c r="H104" i="27" s="1"/>
  <c r="L103" i="27"/>
  <c r="J103" i="27"/>
  <c r="G103" i="27" s="1"/>
  <c r="H103" i="27" s="1"/>
  <c r="L102" i="27"/>
  <c r="J102" i="27"/>
  <c r="G102" i="27" s="1"/>
  <c r="H102" i="27" s="1"/>
  <c r="L101" i="27"/>
  <c r="J101" i="27"/>
  <c r="G101" i="27" s="1"/>
  <c r="H101" i="27" s="1"/>
  <c r="L100" i="27"/>
  <c r="J100" i="27"/>
  <c r="G100" i="27" s="1"/>
  <c r="H100" i="27" s="1"/>
  <c r="L99" i="27"/>
  <c r="J99" i="27"/>
  <c r="G99" i="27"/>
  <c r="H99" i="27" s="1"/>
  <c r="L98" i="27"/>
  <c r="J98" i="27"/>
  <c r="G98" i="27"/>
  <c r="H98" i="27" s="1"/>
  <c r="L95" i="27"/>
  <c r="J95" i="27"/>
  <c r="G95" i="27" s="1"/>
  <c r="H95" i="27" s="1"/>
  <c r="L94" i="27"/>
  <c r="J94" i="27"/>
  <c r="G94" i="27" s="1"/>
  <c r="H94" i="27" s="1"/>
  <c r="L93" i="27"/>
  <c r="J93" i="27"/>
  <c r="G93" i="27" s="1"/>
  <c r="H93" i="27" s="1"/>
  <c r="L92" i="27"/>
  <c r="J92" i="27"/>
  <c r="G92" i="27"/>
  <c r="H92" i="27" s="1"/>
  <c r="L91" i="27"/>
  <c r="J91" i="27"/>
  <c r="G91" i="27" s="1"/>
  <c r="H91" i="27" s="1"/>
  <c r="L89" i="27"/>
  <c r="J89" i="27"/>
  <c r="G89" i="27" s="1"/>
  <c r="H89" i="27" s="1"/>
  <c r="L88" i="27"/>
  <c r="J88" i="27"/>
  <c r="G88" i="27" s="1"/>
  <c r="H88" i="27" s="1"/>
  <c r="L87" i="27"/>
  <c r="J87" i="27"/>
  <c r="G87" i="27" s="1"/>
  <c r="H87" i="27" s="1"/>
  <c r="L86" i="27"/>
  <c r="J86" i="27"/>
  <c r="G86" i="27" s="1"/>
  <c r="H86" i="27" s="1"/>
  <c r="L85" i="27"/>
  <c r="J85" i="27"/>
  <c r="G85" i="27"/>
  <c r="H85" i="27" s="1"/>
  <c r="L82" i="27"/>
  <c r="J82" i="27"/>
  <c r="G82" i="27" s="1"/>
  <c r="H82" i="27" s="1"/>
  <c r="L81" i="27"/>
  <c r="J81" i="27"/>
  <c r="G81" i="27" s="1"/>
  <c r="H81" i="27" s="1"/>
  <c r="L80" i="27"/>
  <c r="J80" i="27"/>
  <c r="G80" i="27" s="1"/>
  <c r="H80" i="27" s="1"/>
  <c r="L79" i="27"/>
  <c r="J79" i="27"/>
  <c r="G79" i="27"/>
  <c r="H79" i="27" s="1"/>
  <c r="L78" i="27"/>
  <c r="J78" i="27"/>
  <c r="G78" i="27"/>
  <c r="H78" i="27" s="1"/>
  <c r="L76" i="27"/>
  <c r="J76" i="27"/>
  <c r="G76" i="27" s="1"/>
  <c r="H76" i="27" s="1"/>
  <c r="L75" i="27"/>
  <c r="J75" i="27"/>
  <c r="G75" i="27" s="1"/>
  <c r="H75" i="27" s="1"/>
  <c r="L74" i="27"/>
  <c r="J74" i="27"/>
  <c r="G74" i="27" s="1"/>
  <c r="H74" i="27" s="1"/>
  <c r="L73" i="27"/>
  <c r="J73" i="27"/>
  <c r="G73" i="27" s="1"/>
  <c r="H73" i="27" s="1"/>
  <c r="L72" i="27"/>
  <c r="J72" i="27"/>
  <c r="G72" i="27"/>
  <c r="H72" i="27" s="1"/>
  <c r="L69" i="27"/>
  <c r="J69" i="27"/>
  <c r="G69" i="27"/>
  <c r="H69" i="27" s="1"/>
  <c r="L68" i="27"/>
  <c r="J68" i="27"/>
  <c r="G68" i="27"/>
  <c r="H68" i="27" s="1"/>
  <c r="L67" i="27"/>
  <c r="J67" i="27"/>
  <c r="G67" i="27" s="1"/>
  <c r="H67" i="27" s="1"/>
  <c r="L66" i="27"/>
  <c r="J66" i="27"/>
  <c r="G66" i="27" s="1"/>
  <c r="H66" i="27" s="1"/>
  <c r="L65" i="27"/>
  <c r="J65" i="27"/>
  <c r="G65" i="27" s="1"/>
  <c r="H65" i="27" s="1"/>
  <c r="L63" i="27"/>
  <c r="J63" i="27"/>
  <c r="G63" i="27" s="1"/>
  <c r="H63" i="27" s="1"/>
  <c r="L62" i="27"/>
  <c r="J62" i="27"/>
  <c r="G62" i="27" s="1"/>
  <c r="H62" i="27" s="1"/>
  <c r="L61" i="27"/>
  <c r="J61" i="27"/>
  <c r="G61" i="27" s="1"/>
  <c r="H61" i="27" s="1"/>
  <c r="L60" i="27"/>
  <c r="J60" i="27"/>
  <c r="G60" i="27" s="1"/>
  <c r="H60" i="27" s="1"/>
  <c r="L59" i="27"/>
  <c r="J59" i="27"/>
  <c r="G59" i="27" s="1"/>
  <c r="H59" i="27" s="1"/>
  <c r="L56" i="27"/>
  <c r="J56" i="27"/>
  <c r="G56" i="27" s="1"/>
  <c r="H56" i="27" s="1"/>
  <c r="L55" i="27"/>
  <c r="J55" i="27"/>
  <c r="G55" i="27" s="1"/>
  <c r="H55" i="27" s="1"/>
  <c r="L54" i="27"/>
  <c r="J54" i="27"/>
  <c r="G54" i="27" s="1"/>
  <c r="H54" i="27" s="1"/>
  <c r="L53" i="27"/>
  <c r="J53" i="27"/>
  <c r="G53" i="27" s="1"/>
  <c r="H53" i="27" s="1"/>
  <c r="L52" i="27"/>
  <c r="J52" i="27"/>
  <c r="G52" i="27" s="1"/>
  <c r="H52" i="27" s="1"/>
  <c r="L51" i="27"/>
  <c r="J51" i="27"/>
  <c r="G51" i="27" s="1"/>
  <c r="H51" i="27" s="1"/>
  <c r="L50" i="27"/>
  <c r="J50" i="27"/>
  <c r="G50" i="27" s="1"/>
  <c r="H50" i="27" s="1"/>
  <c r="L49" i="27"/>
  <c r="J49" i="27"/>
  <c r="G49" i="27"/>
  <c r="H49" i="27" s="1"/>
  <c r="L48" i="27"/>
  <c r="J48" i="27"/>
  <c r="G48" i="27" s="1"/>
  <c r="H48" i="27" s="1"/>
  <c r="L47" i="27"/>
  <c r="J47" i="27"/>
  <c r="G47" i="27" s="1"/>
  <c r="H47" i="27" s="1"/>
  <c r="L44" i="27"/>
  <c r="J44" i="27"/>
  <c r="G44" i="27" s="1"/>
  <c r="H44" i="27" s="1"/>
  <c r="L43" i="27"/>
  <c r="J43" i="27"/>
  <c r="G43" i="27" s="1"/>
  <c r="H43" i="27" s="1"/>
  <c r="L40" i="27"/>
  <c r="J40" i="27"/>
  <c r="G40" i="27" s="1"/>
  <c r="H40" i="27" s="1"/>
  <c r="L39" i="27"/>
  <c r="J39" i="27"/>
  <c r="G39" i="27"/>
  <c r="H39" i="27" s="1"/>
  <c r="L38" i="27"/>
  <c r="J38" i="27"/>
  <c r="G38" i="27" s="1"/>
  <c r="H38" i="27" s="1"/>
  <c r="L37" i="27"/>
  <c r="J37" i="27"/>
  <c r="G37" i="27" s="1"/>
  <c r="H37" i="27" s="1"/>
  <c r="L36" i="27"/>
  <c r="J36" i="27"/>
  <c r="G36" i="27" s="1"/>
  <c r="H36" i="27" s="1"/>
  <c r="L33" i="27" l="1"/>
  <c r="J33" i="27"/>
  <c r="G33" i="27"/>
  <c r="H33" i="27" s="1"/>
  <c r="L32" i="27"/>
  <c r="J32" i="27"/>
  <c r="G32" i="27"/>
  <c r="H32" i="27" s="1"/>
  <c r="L31" i="27"/>
  <c r="J31" i="27"/>
  <c r="G31" i="27"/>
  <c r="H31" i="27" s="1"/>
  <c r="L30" i="27"/>
  <c r="J30" i="27"/>
  <c r="G30" i="27" s="1"/>
  <c r="H30" i="27" s="1"/>
  <c r="L29" i="27"/>
  <c r="J29" i="27"/>
  <c r="G29" i="27" s="1"/>
  <c r="H29" i="27" s="1"/>
  <c r="L27" i="27"/>
  <c r="J27" i="27"/>
  <c r="G27" i="27" s="1"/>
  <c r="H27" i="27" s="1"/>
  <c r="L26" i="27"/>
  <c r="J26" i="27"/>
  <c r="G26" i="27" s="1"/>
  <c r="H26" i="27" s="1"/>
  <c r="L25" i="27"/>
  <c r="J25" i="27"/>
  <c r="G25" i="27" s="1"/>
  <c r="H25" i="27" s="1"/>
  <c r="L24" i="27"/>
  <c r="J24" i="27"/>
  <c r="G24" i="27" s="1"/>
  <c r="H24" i="27" s="1"/>
  <c r="L23" i="27"/>
  <c r="J23" i="27"/>
  <c r="G23" i="27" s="1"/>
  <c r="H23" i="27" s="1"/>
  <c r="H275" i="26" l="1"/>
  <c r="L273" i="26"/>
  <c r="J273" i="26"/>
  <c r="G273" i="26" s="1"/>
  <c r="H273" i="26" s="1"/>
  <c r="L272" i="26"/>
  <c r="J272" i="26"/>
  <c r="G272" i="26" s="1"/>
  <c r="H272" i="26" s="1"/>
  <c r="L269" i="26"/>
  <c r="J269" i="26"/>
  <c r="G269" i="26" s="1"/>
  <c r="H269" i="26" s="1"/>
  <c r="L266" i="26"/>
  <c r="J266" i="26"/>
  <c r="G266" i="26" s="1"/>
  <c r="H266" i="26" s="1"/>
  <c r="L265" i="26"/>
  <c r="J265" i="26"/>
  <c r="G265" i="26" s="1"/>
  <c r="H265" i="26" s="1"/>
  <c r="L264" i="26"/>
  <c r="J264" i="26"/>
  <c r="G264" i="26" s="1"/>
  <c r="H264" i="26" s="1"/>
  <c r="L263" i="26"/>
  <c r="J263" i="26"/>
  <c r="G263" i="26" s="1"/>
  <c r="H263" i="26" s="1"/>
  <c r="L262" i="26"/>
  <c r="J262" i="26"/>
  <c r="G262" i="26" s="1"/>
  <c r="H262" i="26" s="1"/>
  <c r="L261" i="26"/>
  <c r="J261" i="26"/>
  <c r="G261" i="26" s="1"/>
  <c r="H261" i="26" s="1"/>
  <c r="L258" i="26"/>
  <c r="J258" i="26"/>
  <c r="G258" i="26" s="1"/>
  <c r="H258" i="26" s="1"/>
  <c r="L257" i="26"/>
  <c r="J257" i="26"/>
  <c r="G257" i="26" s="1"/>
  <c r="H257" i="26" s="1"/>
  <c r="L256" i="26"/>
  <c r="J256" i="26"/>
  <c r="G256" i="26" s="1"/>
  <c r="H256" i="26" s="1"/>
  <c r="L255" i="26"/>
  <c r="J255" i="26"/>
  <c r="G255" i="26" s="1"/>
  <c r="H255" i="26" s="1"/>
  <c r="L254" i="26"/>
  <c r="J254" i="26"/>
  <c r="G254" i="26" s="1"/>
  <c r="H254" i="26" s="1"/>
  <c r="L253" i="26"/>
  <c r="J253" i="26"/>
  <c r="G253" i="26" s="1"/>
  <c r="H253" i="26" s="1"/>
  <c r="L252" i="26"/>
  <c r="J252" i="26"/>
  <c r="G252" i="26" s="1"/>
  <c r="H252" i="26" s="1"/>
  <c r="L251" i="26"/>
  <c r="J251" i="26"/>
  <c r="G251" i="26" s="1"/>
  <c r="H251" i="26" s="1"/>
  <c r="L248" i="26"/>
  <c r="J248" i="26"/>
  <c r="G248" i="26" s="1"/>
  <c r="H248" i="26" s="1"/>
  <c r="L247" i="26"/>
  <c r="J247" i="26"/>
  <c r="G247" i="26" s="1"/>
  <c r="H247" i="26" s="1"/>
  <c r="L246" i="26"/>
  <c r="J246" i="26"/>
  <c r="G246" i="26" s="1"/>
  <c r="H246" i="26" s="1"/>
  <c r="L245" i="26"/>
  <c r="J245" i="26"/>
  <c r="G245" i="26" s="1"/>
  <c r="H245" i="26" s="1"/>
  <c r="L244" i="26"/>
  <c r="J244" i="26"/>
  <c r="G244" i="26" s="1"/>
  <c r="H244" i="26" s="1"/>
  <c r="L241" i="26"/>
  <c r="J241" i="26"/>
  <c r="G241" i="26" s="1"/>
  <c r="H241" i="26" s="1"/>
  <c r="L240" i="26"/>
  <c r="J240" i="26"/>
  <c r="G240" i="26" s="1"/>
  <c r="H240" i="26" s="1"/>
  <c r="L239" i="26"/>
  <c r="J239" i="26"/>
  <c r="G239" i="26" s="1"/>
  <c r="H239" i="26" s="1"/>
  <c r="L238" i="26"/>
  <c r="J238" i="26"/>
  <c r="G238" i="26" s="1"/>
  <c r="H238" i="26" s="1"/>
  <c r="L237" i="26"/>
  <c r="J237" i="26"/>
  <c r="G237" i="26" s="1"/>
  <c r="H237" i="26" s="1"/>
  <c r="L236" i="26"/>
  <c r="J236" i="26"/>
  <c r="G236" i="26" s="1"/>
  <c r="H236" i="26" s="1"/>
  <c r="L235" i="26"/>
  <c r="J235" i="26"/>
  <c r="G235" i="26" s="1"/>
  <c r="H235" i="26" s="1"/>
  <c r="L234" i="26"/>
  <c r="J234" i="26"/>
  <c r="G234" i="26" s="1"/>
  <c r="H234" i="26" s="1"/>
  <c r="L233" i="26"/>
  <c r="J233" i="26"/>
  <c r="G233" i="26" s="1"/>
  <c r="H233" i="26" s="1"/>
  <c r="L230" i="26"/>
  <c r="J230" i="26"/>
  <c r="G230" i="26" s="1"/>
  <c r="H230" i="26" s="1"/>
  <c r="L229" i="26"/>
  <c r="J229" i="26"/>
  <c r="G229" i="26" s="1"/>
  <c r="H229" i="26" s="1"/>
  <c r="L228" i="26"/>
  <c r="J228" i="26"/>
  <c r="G228" i="26" s="1"/>
  <c r="H228" i="26" s="1"/>
  <c r="L225" i="26"/>
  <c r="J225" i="26"/>
  <c r="G225" i="26" s="1"/>
  <c r="H225" i="26" s="1"/>
  <c r="L224" i="26"/>
  <c r="J224" i="26"/>
  <c r="G224" i="26" s="1"/>
  <c r="H224" i="26" s="1"/>
  <c r="L223" i="26"/>
  <c r="J223" i="26"/>
  <c r="G223" i="26" s="1"/>
  <c r="H223" i="26" s="1"/>
  <c r="L220" i="26"/>
  <c r="J220" i="26"/>
  <c r="G220" i="26" s="1"/>
  <c r="H220" i="26" s="1"/>
  <c r="L217" i="26"/>
  <c r="J217" i="26"/>
  <c r="G217" i="26" s="1"/>
  <c r="H217" i="26" s="1"/>
  <c r="L216" i="26"/>
  <c r="J216" i="26"/>
  <c r="G216" i="26" s="1"/>
  <c r="H216" i="26" s="1"/>
  <c r="L214" i="26"/>
  <c r="J214" i="26"/>
  <c r="G214" i="26" s="1"/>
  <c r="H214" i="26" s="1"/>
  <c r="L213" i="26"/>
  <c r="J213" i="26"/>
  <c r="G213" i="26" s="1"/>
  <c r="H213" i="26" s="1"/>
  <c r="L211" i="26"/>
  <c r="J211" i="26"/>
  <c r="G211" i="26" s="1"/>
  <c r="H211" i="26" s="1"/>
  <c r="L208" i="26"/>
  <c r="J208" i="26"/>
  <c r="G208" i="26" s="1"/>
  <c r="H208" i="26" s="1"/>
  <c r="L207" i="26"/>
  <c r="J207" i="26"/>
  <c r="G207" i="26" s="1"/>
  <c r="H207" i="26" s="1"/>
  <c r="L206" i="26"/>
  <c r="J206" i="26"/>
  <c r="G206" i="26" s="1"/>
  <c r="H206" i="26" s="1"/>
  <c r="L205" i="26"/>
  <c r="J205" i="26"/>
  <c r="G205" i="26" s="1"/>
  <c r="H205" i="26" s="1"/>
  <c r="L204" i="26"/>
  <c r="J204" i="26"/>
  <c r="G204" i="26" s="1"/>
  <c r="H204" i="26" s="1"/>
  <c r="L203" i="26"/>
  <c r="J203" i="26"/>
  <c r="G203" i="26" s="1"/>
  <c r="H203" i="26" s="1"/>
  <c r="L200" i="26"/>
  <c r="J200" i="26"/>
  <c r="G200" i="26" s="1"/>
  <c r="H200" i="26" s="1"/>
  <c r="L199" i="26"/>
  <c r="J199" i="26"/>
  <c r="G199" i="26" s="1"/>
  <c r="H199" i="26" s="1"/>
  <c r="L198" i="26"/>
  <c r="J198" i="26"/>
  <c r="G198" i="26" s="1"/>
  <c r="H198" i="26" s="1"/>
  <c r="L197" i="26"/>
  <c r="J197" i="26"/>
  <c r="G197" i="26" s="1"/>
  <c r="H197" i="26" s="1"/>
  <c r="L196" i="26"/>
  <c r="J196" i="26"/>
  <c r="G196" i="26" s="1"/>
  <c r="H196" i="26" s="1"/>
  <c r="L195" i="26"/>
  <c r="J195" i="26"/>
  <c r="G195" i="26" s="1"/>
  <c r="H195" i="26" s="1"/>
  <c r="L193" i="26"/>
  <c r="J193" i="26"/>
  <c r="G193" i="26" s="1"/>
  <c r="H193" i="26" s="1"/>
  <c r="L192" i="26"/>
  <c r="J192" i="26"/>
  <c r="G192" i="26" s="1"/>
  <c r="H192" i="26" s="1"/>
  <c r="L191" i="26"/>
  <c r="J191" i="26"/>
  <c r="G191" i="26" s="1"/>
  <c r="H191" i="26" s="1"/>
  <c r="L190" i="26"/>
  <c r="J190" i="26"/>
  <c r="G190" i="26" s="1"/>
  <c r="H190" i="26" s="1"/>
  <c r="L189" i="26"/>
  <c r="J189" i="26"/>
  <c r="G189" i="26" s="1"/>
  <c r="H189" i="26" s="1"/>
  <c r="L188" i="26"/>
  <c r="J188" i="26"/>
  <c r="G188" i="26" s="1"/>
  <c r="H188" i="26" s="1"/>
  <c r="L186" i="26"/>
  <c r="J186" i="26"/>
  <c r="G186" i="26" s="1"/>
  <c r="H186" i="26" s="1"/>
  <c r="L183" i="26"/>
  <c r="J183" i="26"/>
  <c r="G183" i="26" s="1"/>
  <c r="H183" i="26" s="1"/>
  <c r="L182" i="26"/>
  <c r="J182" i="26"/>
  <c r="G182" i="26" s="1"/>
  <c r="H182" i="26" s="1"/>
  <c r="L181" i="26"/>
  <c r="J181" i="26"/>
  <c r="G181" i="26" s="1"/>
  <c r="H181" i="26" s="1"/>
  <c r="L180" i="26"/>
  <c r="J180" i="26"/>
  <c r="G180" i="26" s="1"/>
  <c r="H180" i="26" s="1"/>
  <c r="L179" i="26"/>
  <c r="J179" i="26"/>
  <c r="G179" i="26" s="1"/>
  <c r="H179" i="26" s="1"/>
  <c r="L178" i="26"/>
  <c r="J178" i="26"/>
  <c r="G178" i="26" s="1"/>
  <c r="H178" i="26" s="1"/>
  <c r="L175" i="26"/>
  <c r="J175" i="26"/>
  <c r="G175" i="26" s="1"/>
  <c r="H175" i="26" s="1"/>
  <c r="L174" i="26"/>
  <c r="J174" i="26"/>
  <c r="G174" i="26" s="1"/>
  <c r="H174" i="26" s="1"/>
  <c r="L173" i="26"/>
  <c r="J173" i="26"/>
  <c r="G173" i="26" s="1"/>
  <c r="H173" i="26" s="1"/>
  <c r="L172" i="26"/>
  <c r="J172" i="26"/>
  <c r="G172" i="26" s="1"/>
  <c r="H172" i="26" s="1"/>
  <c r="L171" i="26"/>
  <c r="J171" i="26"/>
  <c r="G171" i="26" s="1"/>
  <c r="H171" i="26" s="1"/>
  <c r="L170" i="26"/>
  <c r="J170" i="26"/>
  <c r="G170" i="26" s="1"/>
  <c r="H170" i="26" s="1"/>
  <c r="L168" i="26"/>
  <c r="J168" i="26"/>
  <c r="G168" i="26" s="1"/>
  <c r="H168" i="26" s="1"/>
  <c r="L167" i="26"/>
  <c r="J167" i="26"/>
  <c r="G167" i="26" s="1"/>
  <c r="H167" i="26" s="1"/>
  <c r="L166" i="26"/>
  <c r="J166" i="26"/>
  <c r="G166" i="26" s="1"/>
  <c r="H166" i="26" s="1"/>
  <c r="L165" i="26"/>
  <c r="J165" i="26"/>
  <c r="G165" i="26" s="1"/>
  <c r="H165" i="26" s="1"/>
  <c r="L164" i="26"/>
  <c r="J164" i="26"/>
  <c r="G164" i="26" s="1"/>
  <c r="H164" i="26" s="1"/>
  <c r="L163" i="26"/>
  <c r="J163" i="26"/>
  <c r="G163" i="26" s="1"/>
  <c r="H163" i="26" s="1"/>
  <c r="L160" i="26"/>
  <c r="J160" i="26"/>
  <c r="G160" i="26" s="1"/>
  <c r="H160" i="26" s="1"/>
  <c r="L159" i="26"/>
  <c r="J159" i="26"/>
  <c r="G159" i="26" s="1"/>
  <c r="H159" i="26" s="1"/>
  <c r="L158" i="26"/>
  <c r="J158" i="26"/>
  <c r="G158" i="26" s="1"/>
  <c r="H158" i="26" s="1"/>
  <c r="L157" i="26"/>
  <c r="J157" i="26"/>
  <c r="G157" i="26" s="1"/>
  <c r="H157" i="26" s="1"/>
  <c r="L156" i="26"/>
  <c r="J156" i="26"/>
  <c r="G156" i="26" s="1"/>
  <c r="H156" i="26" s="1"/>
  <c r="L155" i="26"/>
  <c r="J155" i="26"/>
  <c r="G155" i="26" s="1"/>
  <c r="H155" i="26" s="1"/>
  <c r="L152" i="26"/>
  <c r="J152" i="26"/>
  <c r="G152" i="26" s="1"/>
  <c r="H152" i="26" s="1"/>
  <c r="L151" i="26"/>
  <c r="J151" i="26"/>
  <c r="G151" i="26" s="1"/>
  <c r="H151" i="26" s="1"/>
  <c r="L150" i="26"/>
  <c r="J150" i="26"/>
  <c r="G150" i="26" s="1"/>
  <c r="H150" i="26" s="1"/>
  <c r="L149" i="26"/>
  <c r="J149" i="26"/>
  <c r="G149" i="26" s="1"/>
  <c r="H149" i="26" s="1"/>
  <c r="L148" i="26"/>
  <c r="J148" i="26"/>
  <c r="G148" i="26" s="1"/>
  <c r="H148" i="26" s="1"/>
  <c r="L147" i="26"/>
  <c r="J147" i="26"/>
  <c r="G147" i="26" s="1"/>
  <c r="H147" i="26" s="1"/>
  <c r="L145" i="26"/>
  <c r="J145" i="26"/>
  <c r="G145" i="26" s="1"/>
  <c r="H145" i="26" s="1"/>
  <c r="L144" i="26"/>
  <c r="J144" i="26"/>
  <c r="G144" i="26" s="1"/>
  <c r="H144" i="26" s="1"/>
  <c r="L143" i="26"/>
  <c r="J143" i="26"/>
  <c r="G143" i="26" s="1"/>
  <c r="H143" i="26" s="1"/>
  <c r="L142" i="26"/>
  <c r="J142" i="26"/>
  <c r="G142" i="26" s="1"/>
  <c r="H142" i="26" s="1"/>
  <c r="L141" i="26"/>
  <c r="J141" i="26"/>
  <c r="G141" i="26" s="1"/>
  <c r="H141" i="26" s="1"/>
  <c r="L140" i="26"/>
  <c r="J140" i="26"/>
  <c r="G140" i="26" s="1"/>
  <c r="H140" i="26" s="1"/>
  <c r="L138" i="26"/>
  <c r="J138" i="26"/>
  <c r="G138" i="26" s="1"/>
  <c r="H138" i="26" s="1"/>
  <c r="L135" i="26"/>
  <c r="J135" i="26"/>
  <c r="G135" i="26" s="1"/>
  <c r="H135" i="26" s="1"/>
  <c r="L134" i="26"/>
  <c r="J134" i="26"/>
  <c r="G134" i="26" s="1"/>
  <c r="H134" i="26" s="1"/>
  <c r="L133" i="26"/>
  <c r="J133" i="26"/>
  <c r="G133" i="26" s="1"/>
  <c r="H133" i="26" s="1"/>
  <c r="L132" i="26"/>
  <c r="J132" i="26"/>
  <c r="G132" i="26" s="1"/>
  <c r="H132" i="26" s="1"/>
  <c r="L131" i="26"/>
  <c r="J131" i="26"/>
  <c r="G131" i="26" s="1"/>
  <c r="H131" i="26" s="1"/>
  <c r="L130" i="26"/>
  <c r="J130" i="26"/>
  <c r="G130" i="26" s="1"/>
  <c r="H130" i="26" s="1"/>
  <c r="L127" i="26"/>
  <c r="J127" i="26"/>
  <c r="G127" i="26" s="1"/>
  <c r="H127" i="26" s="1"/>
  <c r="L126" i="26"/>
  <c r="J126" i="26"/>
  <c r="G126" i="26" s="1"/>
  <c r="H126" i="26" s="1"/>
  <c r="L125" i="26"/>
  <c r="J125" i="26"/>
  <c r="G125" i="26" s="1"/>
  <c r="H125" i="26" s="1"/>
  <c r="L124" i="26"/>
  <c r="J124" i="26"/>
  <c r="G124" i="26" s="1"/>
  <c r="H124" i="26" s="1"/>
  <c r="L123" i="26"/>
  <c r="J123" i="26"/>
  <c r="G123" i="26" s="1"/>
  <c r="H123" i="26" s="1"/>
  <c r="L122" i="26"/>
  <c r="J122" i="26"/>
  <c r="G122" i="26" s="1"/>
  <c r="H122" i="26" s="1"/>
  <c r="L120" i="26"/>
  <c r="J120" i="26"/>
  <c r="G120" i="26" s="1"/>
  <c r="H120" i="26" s="1"/>
  <c r="L119" i="26"/>
  <c r="J119" i="26"/>
  <c r="G119" i="26" s="1"/>
  <c r="H119" i="26" s="1"/>
  <c r="L118" i="26"/>
  <c r="J118" i="26"/>
  <c r="G118" i="26" s="1"/>
  <c r="H118" i="26" s="1"/>
  <c r="L117" i="26"/>
  <c r="J117" i="26"/>
  <c r="G117" i="26" s="1"/>
  <c r="H117" i="26" s="1"/>
  <c r="L116" i="26"/>
  <c r="J116" i="26"/>
  <c r="G116" i="26" s="1"/>
  <c r="H116" i="26" s="1"/>
  <c r="L115" i="26"/>
  <c r="J115" i="26"/>
  <c r="G115" i="26" s="1"/>
  <c r="H115" i="26" s="1"/>
  <c r="L113" i="26"/>
  <c r="J113" i="26"/>
  <c r="G113" i="26" s="1"/>
  <c r="H113" i="26" s="1"/>
  <c r="L110" i="26"/>
  <c r="J110" i="26"/>
  <c r="G110" i="26" s="1"/>
  <c r="H110" i="26" s="1"/>
  <c r="L109" i="26"/>
  <c r="J109" i="26"/>
  <c r="G109" i="26" s="1"/>
  <c r="H109" i="26" s="1"/>
  <c r="L108" i="26"/>
  <c r="J108" i="26"/>
  <c r="G108" i="26" s="1"/>
  <c r="H108" i="26" s="1"/>
  <c r="L107" i="26"/>
  <c r="J107" i="26"/>
  <c r="G107" i="26" s="1"/>
  <c r="H107" i="26" s="1"/>
  <c r="L106" i="26"/>
  <c r="J106" i="26"/>
  <c r="G106" i="26" s="1"/>
  <c r="H106" i="26" s="1"/>
  <c r="L105" i="26"/>
  <c r="J105" i="26"/>
  <c r="G105" i="26" s="1"/>
  <c r="H105" i="26" s="1"/>
  <c r="L102" i="26"/>
  <c r="J102" i="26"/>
  <c r="G102" i="26" s="1"/>
  <c r="H102" i="26" s="1"/>
  <c r="L101" i="26"/>
  <c r="J101" i="26"/>
  <c r="G101" i="26" s="1"/>
  <c r="H101" i="26" s="1"/>
  <c r="L100" i="26"/>
  <c r="J100" i="26"/>
  <c r="G100" i="26" s="1"/>
  <c r="H100" i="26" s="1"/>
  <c r="L99" i="26"/>
  <c r="J99" i="26"/>
  <c r="G99" i="26" s="1"/>
  <c r="H99" i="26" s="1"/>
  <c r="L98" i="26"/>
  <c r="J98" i="26"/>
  <c r="G98" i="26" s="1"/>
  <c r="H98" i="26" s="1"/>
  <c r="L97" i="26"/>
  <c r="J97" i="26"/>
  <c r="G97" i="26" s="1"/>
  <c r="H97" i="26" s="1"/>
  <c r="L95" i="26"/>
  <c r="J95" i="26"/>
  <c r="G95" i="26" s="1"/>
  <c r="H95" i="26" s="1"/>
  <c r="L94" i="26"/>
  <c r="J94" i="26"/>
  <c r="G94" i="26" s="1"/>
  <c r="H94" i="26" s="1"/>
  <c r="L93" i="26"/>
  <c r="J93" i="26"/>
  <c r="G93" i="26" s="1"/>
  <c r="H93" i="26" s="1"/>
  <c r="L92" i="26"/>
  <c r="J92" i="26"/>
  <c r="G92" i="26" s="1"/>
  <c r="H92" i="26" s="1"/>
  <c r="L91" i="26"/>
  <c r="J91" i="26"/>
  <c r="G91" i="26" s="1"/>
  <c r="H91" i="26" s="1"/>
  <c r="L90" i="26"/>
  <c r="J90" i="26"/>
  <c r="G90" i="26" s="1"/>
  <c r="H90" i="26" s="1"/>
  <c r="L88" i="26"/>
  <c r="J88" i="26"/>
  <c r="G88" i="26" s="1"/>
  <c r="H88" i="26" s="1"/>
  <c r="L85" i="26"/>
  <c r="J85" i="26"/>
  <c r="G85" i="26" s="1"/>
  <c r="H85" i="26" s="1"/>
  <c r="L84" i="26"/>
  <c r="J84" i="26"/>
  <c r="G84" i="26" s="1"/>
  <c r="H84" i="26" s="1"/>
  <c r="L83" i="26"/>
  <c r="J83" i="26"/>
  <c r="G83" i="26" s="1"/>
  <c r="H83" i="26" s="1"/>
  <c r="L82" i="26"/>
  <c r="J82" i="26"/>
  <c r="G82" i="26" s="1"/>
  <c r="H82" i="26" s="1"/>
  <c r="L81" i="26"/>
  <c r="J81" i="26"/>
  <c r="G81" i="26" s="1"/>
  <c r="H81" i="26" s="1"/>
  <c r="L80" i="26"/>
  <c r="J80" i="26"/>
  <c r="G80" i="26" s="1"/>
  <c r="H80" i="26" s="1"/>
  <c r="L79" i="26"/>
  <c r="J79" i="26"/>
  <c r="G79" i="26" s="1"/>
  <c r="H79" i="26" s="1"/>
  <c r="L78" i="26"/>
  <c r="J78" i="26"/>
  <c r="G78" i="26" s="1"/>
  <c r="H78" i="26" s="1"/>
  <c r="L77" i="26"/>
  <c r="J77" i="26"/>
  <c r="G77" i="26" s="1"/>
  <c r="H77" i="26" s="1"/>
  <c r="L76" i="26"/>
  <c r="J76" i="26"/>
  <c r="G76" i="26" s="1"/>
  <c r="H76" i="26" s="1"/>
  <c r="L75" i="26"/>
  <c r="J75" i="26"/>
  <c r="G75" i="26" s="1"/>
  <c r="H75" i="26" s="1"/>
  <c r="L74" i="26"/>
  <c r="J74" i="26"/>
  <c r="G74" i="26" s="1"/>
  <c r="H74" i="26" s="1"/>
  <c r="L73" i="26"/>
  <c r="J73" i="26"/>
  <c r="G73" i="26" s="1"/>
  <c r="H73" i="26" s="1"/>
  <c r="L72" i="26"/>
  <c r="J72" i="26"/>
  <c r="G72" i="26" s="1"/>
  <c r="H72" i="26" s="1"/>
  <c r="L71" i="26"/>
  <c r="J71" i="26"/>
  <c r="G71" i="26" s="1"/>
  <c r="H71" i="26" s="1"/>
  <c r="L68" i="26"/>
  <c r="J68" i="26"/>
  <c r="G68" i="26" s="1"/>
  <c r="H68" i="26" s="1"/>
  <c r="L67" i="26"/>
  <c r="J67" i="26"/>
  <c r="G67" i="26" s="1"/>
  <c r="H67" i="26" s="1"/>
  <c r="L66" i="26"/>
  <c r="J66" i="26"/>
  <c r="G66" i="26" s="1"/>
  <c r="H66" i="26" s="1"/>
  <c r="L63" i="26"/>
  <c r="J63" i="26"/>
  <c r="G63" i="26" s="1"/>
  <c r="H63" i="26" s="1"/>
  <c r="L62" i="26"/>
  <c r="J62" i="26"/>
  <c r="G62" i="26" s="1"/>
  <c r="H62" i="26" s="1"/>
  <c r="L61" i="26"/>
  <c r="J61" i="26"/>
  <c r="G61" i="26" s="1"/>
  <c r="H61" i="26" s="1"/>
  <c r="L60" i="26"/>
  <c r="J60" i="26"/>
  <c r="G60" i="26" s="1"/>
  <c r="H60" i="26" s="1"/>
  <c r="L59" i="26"/>
  <c r="J59" i="26"/>
  <c r="G59" i="26" s="1"/>
  <c r="H59" i="26" s="1"/>
  <c r="L58" i="26"/>
  <c r="J58" i="26"/>
  <c r="G58" i="26" s="1"/>
  <c r="H58" i="26" s="1"/>
  <c r="L57" i="26"/>
  <c r="J57" i="26"/>
  <c r="G57" i="26" s="1"/>
  <c r="H57" i="26" s="1"/>
  <c r="L54" i="26"/>
  <c r="J54" i="26"/>
  <c r="G54" i="26" s="1"/>
  <c r="H54" i="26" s="1"/>
  <c r="L53" i="26"/>
  <c r="J53" i="26"/>
  <c r="G53" i="26" s="1"/>
  <c r="H53" i="26" s="1"/>
  <c r="L52" i="26"/>
  <c r="J52" i="26"/>
  <c r="G52" i="26" s="1"/>
  <c r="H52" i="26" s="1"/>
  <c r="L51" i="26"/>
  <c r="J51" i="26"/>
  <c r="G51" i="26" s="1"/>
  <c r="H51" i="26" s="1"/>
  <c r="L50" i="26"/>
  <c r="J50" i="26"/>
  <c r="G50" i="26" s="1"/>
  <c r="H50" i="26" s="1"/>
  <c r="L49" i="26"/>
  <c r="J49" i="26"/>
  <c r="G49" i="26" s="1"/>
  <c r="H49" i="26" s="1"/>
  <c r="L47" i="26"/>
  <c r="J47" i="26"/>
  <c r="G47" i="26" s="1"/>
  <c r="H47" i="26" s="1"/>
  <c r="L46" i="26"/>
  <c r="J46" i="26"/>
  <c r="G46" i="26" s="1"/>
  <c r="H46" i="26" s="1"/>
  <c r="L45" i="26"/>
  <c r="J45" i="26"/>
  <c r="G45" i="26" s="1"/>
  <c r="H45" i="26" s="1"/>
  <c r="L44" i="26"/>
  <c r="J44" i="26"/>
  <c r="G44" i="26" s="1"/>
  <c r="H44" i="26" s="1"/>
  <c r="L43" i="26"/>
  <c r="J43" i="26"/>
  <c r="G43" i="26" s="1"/>
  <c r="H43" i="26" s="1"/>
  <c r="L42" i="26"/>
  <c r="J42" i="26"/>
  <c r="G42" i="26" s="1"/>
  <c r="H42" i="26" s="1"/>
  <c r="L40" i="26"/>
  <c r="J40" i="26"/>
  <c r="G40" i="26" s="1"/>
  <c r="H40" i="26" s="1"/>
  <c r="L37" i="26"/>
  <c r="J37" i="26"/>
  <c r="G37" i="26" s="1"/>
  <c r="H37" i="26" s="1"/>
  <c r="L36" i="26"/>
  <c r="J36" i="26"/>
  <c r="G36" i="26" s="1"/>
  <c r="H36" i="26" s="1"/>
  <c r="L35" i="26"/>
  <c r="J35" i="26"/>
  <c r="G35" i="26" s="1"/>
  <c r="H35" i="26" s="1"/>
  <c r="L34" i="26"/>
  <c r="J34" i="26"/>
  <c r="G34" i="26" s="1"/>
  <c r="H34" i="26" s="1"/>
  <c r="L33" i="26"/>
  <c r="J33" i="26"/>
  <c r="G33" i="26" s="1"/>
  <c r="H33" i="26" s="1"/>
  <c r="L32" i="26"/>
  <c r="J32" i="26"/>
  <c r="G32" i="26" s="1"/>
  <c r="H32" i="26" s="1"/>
  <c r="L30" i="26"/>
  <c r="J30" i="26"/>
  <c r="G30" i="26" s="1"/>
  <c r="H30" i="26" s="1"/>
  <c r="L29" i="26"/>
  <c r="J29" i="26"/>
  <c r="G29" i="26" s="1"/>
  <c r="H29" i="26" s="1"/>
  <c r="L28" i="26"/>
  <c r="J28" i="26"/>
  <c r="G28" i="26" s="1"/>
  <c r="H28" i="26" s="1"/>
  <c r="L27" i="26"/>
  <c r="J27" i="26"/>
  <c r="G27" i="26" s="1"/>
  <c r="H27" i="26" s="1"/>
  <c r="L26" i="26"/>
  <c r="J26" i="26"/>
  <c r="G26" i="26" s="1"/>
  <c r="H26" i="26" s="1"/>
  <c r="L25" i="26"/>
  <c r="J25" i="26"/>
  <c r="G25" i="26" s="1"/>
  <c r="H25" i="26" s="1"/>
  <c r="L23" i="26"/>
  <c r="J23" i="26"/>
  <c r="G23" i="26" s="1"/>
  <c r="H23" i="26" s="1"/>
  <c r="H326" i="15"/>
  <c r="L125" i="29"/>
  <c r="J125" i="29"/>
  <c r="G125" i="29" s="1"/>
  <c r="H125" i="29" s="1"/>
  <c r="L124" i="29"/>
  <c r="J124" i="29"/>
  <c r="G124" i="29" s="1"/>
  <c r="H124" i="29" s="1"/>
  <c r="L123" i="29"/>
  <c r="J123" i="29"/>
  <c r="G123" i="29" s="1"/>
  <c r="H123" i="29" s="1"/>
  <c r="L134" i="29"/>
  <c r="J134" i="29"/>
  <c r="G134" i="29" s="1"/>
  <c r="H134" i="29" s="1"/>
  <c r="L137" i="29"/>
  <c r="J137" i="29"/>
  <c r="G137" i="29" s="1"/>
  <c r="H137" i="29" s="1"/>
  <c r="L131" i="29"/>
  <c r="J131" i="29"/>
  <c r="G131" i="29" s="1"/>
  <c r="H131" i="29" s="1"/>
  <c r="L130" i="29"/>
  <c r="J130" i="29"/>
  <c r="G130" i="29" s="1"/>
  <c r="H130" i="29" s="1"/>
  <c r="L129" i="29"/>
  <c r="J129" i="29"/>
  <c r="G129" i="29" s="1"/>
  <c r="H129" i="29" s="1"/>
  <c r="L128" i="29"/>
  <c r="J128" i="29"/>
  <c r="G128" i="29" s="1"/>
  <c r="H128" i="29" s="1"/>
  <c r="L120" i="29"/>
  <c r="J120" i="29"/>
  <c r="G120" i="29" s="1"/>
  <c r="H120" i="29" s="1"/>
  <c r="L117" i="29"/>
  <c r="J117" i="29"/>
  <c r="G117" i="29" s="1"/>
  <c r="H117" i="29" s="1"/>
  <c r="L116" i="29"/>
  <c r="J116" i="29"/>
  <c r="G116" i="29" s="1"/>
  <c r="H116" i="29" s="1"/>
  <c r="L115" i="29"/>
  <c r="J115" i="29"/>
  <c r="G115" i="29" s="1"/>
  <c r="H115" i="29" s="1"/>
  <c r="L114" i="29"/>
  <c r="J114" i="29"/>
  <c r="G114" i="29" s="1"/>
  <c r="H114" i="29" s="1"/>
  <c r="L111" i="29"/>
  <c r="J111" i="29"/>
  <c r="G111" i="29" s="1"/>
  <c r="H111" i="29" s="1"/>
  <c r="L110" i="29"/>
  <c r="J110" i="29"/>
  <c r="G110" i="29" s="1"/>
  <c r="H110" i="29" s="1"/>
  <c r="L109" i="29"/>
  <c r="J109" i="29"/>
  <c r="G109" i="29" s="1"/>
  <c r="H109" i="29" s="1"/>
  <c r="L107" i="29"/>
  <c r="J107" i="29"/>
  <c r="G107" i="29" s="1"/>
  <c r="H107" i="29" s="1"/>
  <c r="L106" i="29"/>
  <c r="J106" i="29"/>
  <c r="G106" i="29" s="1"/>
  <c r="H106" i="29" s="1"/>
  <c r="L105" i="29"/>
  <c r="J105" i="29"/>
  <c r="G105" i="29" s="1"/>
  <c r="H105" i="29" s="1"/>
  <c r="L104" i="29"/>
  <c r="J104" i="29"/>
  <c r="G104" i="29" s="1"/>
  <c r="H104" i="29" s="1"/>
  <c r="L102" i="29"/>
  <c r="J102" i="29"/>
  <c r="G102" i="29" s="1"/>
  <c r="H102" i="29" s="1"/>
  <c r="L99" i="29"/>
  <c r="J99" i="29"/>
  <c r="G99" i="29" s="1"/>
  <c r="H99" i="29" s="1"/>
  <c r="L98" i="29"/>
  <c r="J98" i="29"/>
  <c r="G98" i="29" s="1"/>
  <c r="H98" i="29" s="1"/>
  <c r="L97" i="29"/>
  <c r="J97" i="29"/>
  <c r="G97" i="29" s="1"/>
  <c r="H97" i="29" s="1"/>
  <c r="L96" i="29"/>
  <c r="J96" i="29"/>
  <c r="G96" i="29" s="1"/>
  <c r="H96" i="29" s="1"/>
  <c r="L93" i="29"/>
  <c r="J93" i="29"/>
  <c r="G93" i="29" s="1"/>
  <c r="H93" i="29" s="1"/>
  <c r="L92" i="29"/>
  <c r="J92" i="29"/>
  <c r="G92" i="29" s="1"/>
  <c r="H92" i="29" s="1"/>
  <c r="L91" i="29"/>
  <c r="J91" i="29"/>
  <c r="G91" i="29" s="1"/>
  <c r="H91" i="29" s="1"/>
  <c r="L89" i="29"/>
  <c r="J89" i="29"/>
  <c r="G89" i="29" s="1"/>
  <c r="H89" i="29" s="1"/>
  <c r="L88" i="29"/>
  <c r="J88" i="29"/>
  <c r="G88" i="29" s="1"/>
  <c r="H88" i="29" s="1"/>
  <c r="L87" i="29"/>
  <c r="J87" i="29"/>
  <c r="G87" i="29" s="1"/>
  <c r="H87" i="29" s="1"/>
  <c r="L86" i="29"/>
  <c r="J86" i="29"/>
  <c r="G86" i="29" s="1"/>
  <c r="H86" i="29" s="1"/>
  <c r="L83" i="29"/>
  <c r="J83" i="29"/>
  <c r="G83" i="29" s="1"/>
  <c r="H83" i="29" s="1"/>
  <c r="L82" i="29"/>
  <c r="J82" i="29"/>
  <c r="G82" i="29" s="1"/>
  <c r="H82" i="29" s="1"/>
  <c r="L81" i="29"/>
  <c r="J81" i="29"/>
  <c r="G81" i="29" s="1"/>
  <c r="H81" i="29" s="1"/>
  <c r="L80" i="29"/>
  <c r="J80" i="29"/>
  <c r="G80" i="29" s="1"/>
  <c r="H80" i="29" s="1"/>
  <c r="L77" i="29"/>
  <c r="J77" i="29"/>
  <c r="G77" i="29" s="1"/>
  <c r="H77" i="29" s="1"/>
  <c r="L76" i="29"/>
  <c r="J76" i="29"/>
  <c r="G76" i="29" s="1"/>
  <c r="H76" i="29" s="1"/>
  <c r="L75" i="29"/>
  <c r="J75" i="29"/>
  <c r="G75" i="29" s="1"/>
  <c r="H75" i="29" s="1"/>
  <c r="L73" i="29"/>
  <c r="J73" i="29"/>
  <c r="G73" i="29" s="1"/>
  <c r="H73" i="29" s="1"/>
  <c r="L72" i="29"/>
  <c r="J72" i="29"/>
  <c r="G72" i="29" s="1"/>
  <c r="H72" i="29" s="1"/>
  <c r="L71" i="29"/>
  <c r="J71" i="29"/>
  <c r="G71" i="29" s="1"/>
  <c r="H71" i="29" s="1"/>
  <c r="L70" i="29"/>
  <c r="J70" i="29"/>
  <c r="G70" i="29" s="1"/>
  <c r="H70" i="29" s="1"/>
  <c r="L68" i="29"/>
  <c r="J68" i="29"/>
  <c r="G68" i="29" s="1"/>
  <c r="H68" i="29" s="1"/>
  <c r="L65" i="29"/>
  <c r="J65" i="29"/>
  <c r="G65" i="29" s="1"/>
  <c r="H65" i="29" s="1"/>
  <c r="L64" i="29"/>
  <c r="J64" i="29"/>
  <c r="G64" i="29" s="1"/>
  <c r="H64" i="29" s="1"/>
  <c r="L63" i="29"/>
  <c r="J63" i="29"/>
  <c r="G63" i="29" s="1"/>
  <c r="H63" i="29" s="1"/>
  <c r="L62" i="29"/>
  <c r="J62" i="29"/>
  <c r="G62" i="29" s="1"/>
  <c r="H62" i="29" s="1"/>
  <c r="L61" i="29"/>
  <c r="J61" i="29"/>
  <c r="G61" i="29" s="1"/>
  <c r="H61" i="29" s="1"/>
  <c r="L60" i="29"/>
  <c r="J60" i="29"/>
  <c r="G60" i="29" s="1"/>
  <c r="H60" i="29" s="1"/>
  <c r="L59" i="29"/>
  <c r="J59" i="29"/>
  <c r="G59" i="29" s="1"/>
  <c r="H59" i="29" s="1"/>
  <c r="L58" i="29"/>
  <c r="J58" i="29"/>
  <c r="G58" i="29" s="1"/>
  <c r="H58" i="29" s="1"/>
  <c r="L57" i="29"/>
  <c r="J57" i="29"/>
  <c r="G57" i="29" s="1"/>
  <c r="H57" i="29" s="1"/>
  <c r="L54" i="29"/>
  <c r="J54" i="29"/>
  <c r="G54" i="29" s="1"/>
  <c r="H54" i="29" s="1"/>
  <c r="L51" i="29"/>
  <c r="J51" i="29"/>
  <c r="G51" i="29" s="1"/>
  <c r="H51" i="29" s="1"/>
  <c r="L50" i="29"/>
  <c r="J50" i="29"/>
  <c r="G50" i="29" s="1"/>
  <c r="H50" i="29" s="1"/>
  <c r="L49" i="29"/>
  <c r="J49" i="29"/>
  <c r="G49" i="29" s="1"/>
  <c r="H49" i="29" s="1"/>
  <c r="L48" i="29"/>
  <c r="J48" i="29"/>
  <c r="G48" i="29" s="1"/>
  <c r="H48" i="29" s="1"/>
  <c r="L47" i="29"/>
  <c r="J47" i="29"/>
  <c r="G47" i="29" s="1"/>
  <c r="H47" i="29" s="1"/>
  <c r="L44" i="29"/>
  <c r="J44" i="29"/>
  <c r="G44" i="29" s="1"/>
  <c r="H44" i="29" s="1"/>
  <c r="L43" i="29"/>
  <c r="J43" i="29"/>
  <c r="G43" i="29" s="1"/>
  <c r="H43" i="29" s="1"/>
  <c r="L42" i="29"/>
  <c r="J42" i="29"/>
  <c r="G42" i="29" s="1"/>
  <c r="H42" i="29" s="1"/>
  <c r="L40" i="29"/>
  <c r="J40" i="29"/>
  <c r="G40" i="29" s="1"/>
  <c r="H40" i="29" s="1"/>
  <c r="L39" i="29"/>
  <c r="J39" i="29"/>
  <c r="G39" i="29" s="1"/>
  <c r="H39" i="29" s="1"/>
  <c r="L38" i="29"/>
  <c r="J38" i="29"/>
  <c r="G38" i="29" s="1"/>
  <c r="H38" i="29" s="1"/>
  <c r="L37" i="29"/>
  <c r="J37" i="29"/>
  <c r="G37" i="29" s="1"/>
  <c r="H37" i="29" s="1"/>
  <c r="L35" i="29"/>
  <c r="J35" i="29"/>
  <c r="G35" i="29" s="1"/>
  <c r="H35" i="29" s="1"/>
  <c r="L32" i="29"/>
  <c r="J32" i="29"/>
  <c r="G32" i="29" s="1"/>
  <c r="H32" i="29" s="1"/>
  <c r="L31" i="29"/>
  <c r="J31" i="29"/>
  <c r="G31" i="29" s="1"/>
  <c r="H31" i="29" s="1"/>
  <c r="L30" i="29"/>
  <c r="J30" i="29"/>
  <c r="G30" i="29" s="1"/>
  <c r="H30" i="29" s="1"/>
  <c r="L28" i="29"/>
  <c r="J28" i="29"/>
  <c r="G28" i="29" s="1"/>
  <c r="H28" i="29" s="1"/>
  <c r="L27" i="29"/>
  <c r="J27" i="29"/>
  <c r="G27" i="29" s="1"/>
  <c r="H27" i="29" s="1"/>
  <c r="L26" i="29"/>
  <c r="J26" i="29"/>
  <c r="G26" i="29" s="1"/>
  <c r="H26" i="29" s="1"/>
  <c r="L25" i="29"/>
  <c r="J25" i="29"/>
  <c r="G25" i="29" s="1"/>
  <c r="H25" i="29" s="1"/>
  <c r="L23" i="29"/>
  <c r="J23" i="29"/>
  <c r="G23" i="29" s="1"/>
  <c r="H23" i="29" s="1"/>
  <c r="H139" i="29" s="1"/>
  <c r="L324" i="15"/>
  <c r="J324" i="15"/>
  <c r="G324" i="15" s="1"/>
  <c r="H324" i="15" s="1"/>
  <c r="L323" i="15"/>
  <c r="J323" i="15"/>
  <c r="G323" i="15" s="1"/>
  <c r="H323" i="15" s="1"/>
  <c r="L320" i="15"/>
  <c r="J320" i="15"/>
  <c r="G320" i="15" s="1"/>
  <c r="H320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2" i="15"/>
  <c r="J272" i="15"/>
  <c r="G272" i="15" s="1"/>
  <c r="H272" i="15" s="1"/>
  <c r="L269" i="15"/>
  <c r="J269" i="15"/>
  <c r="G269" i="15" s="1"/>
  <c r="H269" i="15" s="1"/>
  <c r="L266" i="15"/>
  <c r="J266" i="15"/>
  <c r="G266" i="15" s="1"/>
  <c r="H266" i="15" s="1"/>
  <c r="L265" i="15"/>
  <c r="J265" i="15"/>
  <c r="G265" i="15" s="1"/>
  <c r="H265" i="15" s="1"/>
  <c r="L263" i="15"/>
  <c r="J263" i="15"/>
  <c r="G263" i="15" s="1"/>
  <c r="H263" i="15" s="1"/>
  <c r="L262" i="15"/>
  <c r="J262" i="15"/>
  <c r="G262" i="15" s="1"/>
  <c r="H262" i="15" s="1"/>
  <c r="L260" i="15"/>
  <c r="J260" i="15"/>
  <c r="G260" i="15" s="1"/>
  <c r="H260" i="15" s="1"/>
  <c r="L258" i="15"/>
  <c r="J258" i="15"/>
  <c r="G258" i="15" s="1"/>
  <c r="H258" i="15" s="1"/>
  <c r="L257" i="15"/>
  <c r="J257" i="15"/>
  <c r="G257" i="15" s="1"/>
  <c r="H257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2" i="15"/>
  <c r="J232" i="15"/>
  <c r="G232" i="15" s="1"/>
  <c r="H232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4" i="15"/>
  <c r="J174" i="15"/>
  <c r="G174" i="15" s="1"/>
  <c r="H174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4" i="15"/>
  <c r="J144" i="15"/>
  <c r="G144" i="15" s="1"/>
  <c r="H144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4" i="15"/>
  <c r="J114" i="15"/>
  <c r="G114" i="15" s="1"/>
  <c r="H114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0" i="15"/>
  <c r="J50" i="15"/>
  <c r="G50" i="15" s="1"/>
  <c r="H50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L139" i="29" l="1"/>
  <c r="I18" i="29" l="1"/>
  <c r="I17" i="29"/>
  <c r="I15" i="29"/>
  <c r="H15" i="29"/>
  <c r="L121" i="28" l="1"/>
  <c r="L326" i="15"/>
  <c r="L107" i="27"/>
  <c r="I18" i="28"/>
  <c r="I15" i="28"/>
  <c r="H15" i="28"/>
  <c r="I18" i="27"/>
  <c r="I15" i="27"/>
  <c r="H15" i="27"/>
  <c r="I18" i="26"/>
  <c r="I15" i="26"/>
  <c r="H15" i="26"/>
  <c r="L275" i="26" l="1"/>
  <c r="I15" i="15" l="1"/>
  <c r="H15" i="15"/>
  <c r="I18" i="15" l="1"/>
  <c r="I17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<sst xmlns="http://schemas.openxmlformats.org/spreadsheetml/2006/main" count="3007" uniqueCount="1334">
  <si>
    <t>Zákl. cena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</si>
  <si>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</si>
  <si>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</si>
  <si>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</si>
  <si>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</si>
  <si>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</si>
  <si>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</si>
  <si>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</si>
  <si>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</si>
  <si>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</si>
  <si>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</si>
  <si>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</si>
  <si>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</si>
  <si>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kont. osoba:</t>
  </si>
  <si>
    <t>zákazník:</t>
  </si>
  <si>
    <t>vypracoval:</t>
  </si>
  <si>
    <t>MERKUR 2</t>
  </si>
  <si>
    <t>LINEAR+</t>
  </si>
  <si>
    <t>číslo nabídky:</t>
  </si>
  <si>
    <t>Povrchové úpravy - rabat v %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</si>
  <si>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</si>
  <si>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</si>
  <si>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</si>
  <si>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</si>
  <si>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</si>
  <si>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</si>
  <si>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</si>
  <si>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</si>
  <si>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</si>
  <si>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</si>
  <si>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</si>
  <si>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Celkem kg:</t>
  </si>
  <si>
    <t>Typ káblového nosného systému</t>
  </si>
  <si>
    <t>drôtené žľaby s patentovaným dvojitým priečnikom</t>
  </si>
  <si>
    <t>Názov</t>
  </si>
  <si>
    <t>Množstvo</t>
  </si>
  <si>
    <t>Cena celkom</t>
  </si>
  <si>
    <t>Zľava</t>
  </si>
  <si>
    <t>Celkom [kg]</t>
  </si>
  <si>
    <t>EUR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</si>
  <si>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</si>
  <si>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t>akcia/projekt</t>
  </si>
  <si>
    <t>mena:</t>
  </si>
  <si>
    <t>dňa:</t>
  </si>
  <si>
    <t>Pred objednaním realizácie zákazky doporučujeme upresňiť zaťaženie káblovej trasy a tým efektívne nastaviť vzdialenosť podperných bodov káblového žľabu.</t>
  </si>
  <si>
    <t>Legenda značenia povrchových úprav</t>
  </si>
  <si>
    <t>Galvanické zinkovanie</t>
  </si>
  <si>
    <t>Sendzimirové zinkovanie</t>
  </si>
  <si>
    <t>Žiarové zinkovanie</t>
  </si>
  <si>
    <t>lakované po obvode</t>
  </si>
  <si>
    <t>Tešíme sa na ďalšiu spoluprácu.</t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</si>
  <si>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</si>
  <si>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Cena celkom:</t>
  </si>
  <si>
    <t>oceľovo-plechové prelisované žľaby s bezspojkovým systémom</t>
  </si>
  <si>
    <t>rebríky plechové s bezspojkovým systémom</t>
  </si>
  <si>
    <t>VÝPREDAJ</t>
  </si>
  <si>
    <t>oceľovo-plechové žľaby LINEAR 1 až 4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</si>
  <si>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</t>
    </r>
    <r>
      <rPr>
        <b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</si>
  <si>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LINEAR+ a POLAR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</si>
  <si>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t>Kalkulačný formulár žľabov LINEAR+ v EUR</t>
  </si>
  <si>
    <t>Žľaby LINEAR+  perforované</t>
  </si>
  <si>
    <t>Žľaby LINEAR+  bez perforácie</t>
  </si>
  <si>
    <r>
      <t xml:space="preserve">Žľaby LINEAR+ - perforované - </t>
    </r>
    <r>
      <rPr>
        <b/>
        <sz val="11"/>
        <color theme="0"/>
        <rFont val="Calibri"/>
        <family val="2"/>
        <charset val="238"/>
      </rPr>
      <t>pre dĺžku rozpätia podperných bodov 6.000 mm</t>
    </r>
  </si>
  <si>
    <t>Veká žľabu LINEAR+</t>
  </si>
  <si>
    <t>Káblové prepážky žľabu LINAR+</t>
  </si>
  <si>
    <t>Kolená žľabu LINEAR+</t>
  </si>
  <si>
    <t>Veká kolena žľabu LINEAR+</t>
  </si>
  <si>
    <t>Spojky žľabu LINEAR+</t>
  </si>
  <si>
    <t>Kolená stúpajúce žľabu LINEAR+</t>
  </si>
  <si>
    <t>Veká kolena stúpajúceho žľabu LINEAR+</t>
  </si>
  <si>
    <t>Kolená klesajúce žľabu LINEAR+</t>
  </si>
  <si>
    <t>Veká kolena klesajúceho žľabu LINEAR+</t>
  </si>
  <si>
    <t>T-kusy žľabu LINEAR+</t>
  </si>
  <si>
    <t>Veká T-kusu žľabu LINEAR+</t>
  </si>
  <si>
    <t>T-kusy LIGHT žľabu LINEAR+</t>
  </si>
  <si>
    <t>Veká T-kusu LIGHT žľabu LINEAR+</t>
  </si>
  <si>
    <t>Redukčné a koncové diely žľabu LINEAR+</t>
  </si>
  <si>
    <t>Držiak univerzálny žľabu LINEAR+</t>
  </si>
  <si>
    <t>Držiak normový žľabu LINEAR+</t>
  </si>
  <si>
    <t>Držiaky stredové žľabu LINEAR+</t>
  </si>
  <si>
    <t>Nosníky štandartné žľabu LINEAR+</t>
  </si>
  <si>
    <t>Nosníky "C" žľabu LINEAR+</t>
  </si>
  <si>
    <t>Nosníky robustné žľabu LINEAR+</t>
  </si>
  <si>
    <t>Podpery žľabu LINEAR+</t>
  </si>
  <si>
    <t>Podpery na strechu žľabu LINEAR+</t>
  </si>
  <si>
    <t>Ochranné komponenty žľabů LINEAR+</t>
  </si>
  <si>
    <t>Držiaky nástenné žľabu LINEAR+</t>
  </si>
  <si>
    <t>Kalkulačný formulár rebrikov POLAR - v EUR</t>
  </si>
  <si>
    <t>Káblové rebríky POLAR</t>
  </si>
  <si>
    <t>Veká rebríka POLAR</t>
  </si>
  <si>
    <t>Káblové prepážky rebríka POLAR</t>
  </si>
  <si>
    <t>Spojky rebríka POLAR</t>
  </si>
  <si>
    <t>Kolená rebríka POLAR</t>
  </si>
  <si>
    <t>Kolená tvarovacie vnútorné/vonkajšie rebríka POLAR</t>
  </si>
  <si>
    <t>T-kusy rebríka POLAR</t>
  </si>
  <si>
    <t>Nosníky robustné rebríka POLAR</t>
  </si>
  <si>
    <t>Káblové prepážky rebríkov POLAR</t>
  </si>
  <si>
    <t>Kolená stúpajúce rebríka POLAR</t>
  </si>
  <si>
    <t>Kolena klesajúce rebríka POLAR</t>
  </si>
  <si>
    <t>"MZ"</t>
  </si>
  <si>
    <t>Magnelis ZM310</t>
  </si>
  <si>
    <t xml:space="preserve">lakované </t>
  </si>
  <si>
    <t>MZ/ŽZ</t>
  </si>
  <si>
    <t>Typ kabelového nosného systému</t>
  </si>
  <si>
    <t>VÝPRODEJ</t>
  </si>
  <si>
    <t>ŽZ</t>
  </si>
  <si>
    <t>Platný od 1.3.2025</t>
  </si>
  <si>
    <t>Žľaby LINEAR+  perforované, FI normové</t>
  </si>
  <si>
    <t>www</t>
  </si>
  <si>
    <t>ARB-14108205</t>
  </si>
  <si>
    <t>m</t>
  </si>
  <si>
    <t>Žľab LINEAR+  L1B-P 100/35 "SZ" - perf. L = 3.000 mm</t>
  </si>
  <si>
    <t>ARB-14108405</t>
  </si>
  <si>
    <t>Žľab LINEAR+  L1B-P 150/35 "SZ" - perf. L = 3.000 mm</t>
  </si>
  <si>
    <t>ARB-14108505</t>
  </si>
  <si>
    <t>Žľab LINEAR+  L1B-P 200/35 "SZ" - perf. L = 3.000 mm</t>
  </si>
  <si>
    <t>ARB-14108706</t>
  </si>
  <si>
    <t>Žľab LINEAR+  L1B-P 300/35 "SZ" - perf. L = 3.000 mm</t>
  </si>
  <si>
    <t>ARB-14110105</t>
  </si>
  <si>
    <t>Žľab LINEAR+  L1B-P 50/50 "SZ" - perf. L = 3.000 mm</t>
  </si>
  <si>
    <t>ARB-14111705</t>
  </si>
  <si>
    <t>Žľab LINEAR+  L1B-P 100/60 "SZ" - perf. L = 3.000 mm</t>
  </si>
  <si>
    <t>ARB-14111905</t>
  </si>
  <si>
    <t>Žľab LINEAR+  L1B-P 150/60 "SZ" - perf. L = 3.000 mm</t>
  </si>
  <si>
    <t>ARB-14112006</t>
  </si>
  <si>
    <t>Žľab LINEAR+  L1B-P 200/60 "SZ" - perf. L = 3.000 mm</t>
  </si>
  <si>
    <t>ARB-14112207</t>
  </si>
  <si>
    <t>Žľab LINEAR+  L1B-P 300/60 "SZ" - perf. L = 3.000 mm</t>
  </si>
  <si>
    <t>ARB-14112308</t>
  </si>
  <si>
    <t>Žľab LINEAR+  L1B-P 400/60 "SZ" - perf. L = 3.000 mm</t>
  </si>
  <si>
    <t>ARB-14112408</t>
  </si>
  <si>
    <t>Žľab LINEAR+  L1B-P 500/60 "SZ" - perf. L = 3.000 mm</t>
  </si>
  <si>
    <t>ARB-14114605</t>
  </si>
  <si>
    <t>Žľab LINEAR+  L1B-P 100/100 "SZ" - perf. L = 3.000 mm</t>
  </si>
  <si>
    <t>ARB-14114805</t>
  </si>
  <si>
    <t>Žľab LINEAR+  L1B-P 150/100 "SZ" - perf. L = 3.000 mm</t>
  </si>
  <si>
    <t>ARB-14114906</t>
  </si>
  <si>
    <t>Žľab LINEAR+  L1B-P 200/100 "SZ" - perf. L = 3.000 mm</t>
  </si>
  <si>
    <t>ARB-14115107</t>
  </si>
  <si>
    <t>Žľab LINEAR+  L1B-P 300/100 "SZ" - perf. L = 3.000 mm</t>
  </si>
  <si>
    <t>ARB-14115208</t>
  </si>
  <si>
    <t>Žľab LINEAR+  L1B-P 400/100 "SZ" - perf. L = 3.000 mm</t>
  </si>
  <si>
    <t>ARB-14115308</t>
  </si>
  <si>
    <t>Žľab LINEAR+  L1B-P 500/100 "SZ" - perf. L = 3.000 mm</t>
  </si>
  <si>
    <t>ARB-14118205</t>
  </si>
  <si>
    <t>Žľab LINEAR+  L1B-N 100/35 "SZ" - neperf. L = 3.000 mm</t>
  </si>
  <si>
    <t>ARB-14118405</t>
  </si>
  <si>
    <t>Žľab LINEAR+  L1B-N 150/35 "SZ" - neperf. L = 3.000 mm</t>
  </si>
  <si>
    <t>ARB-14118505</t>
  </si>
  <si>
    <t>Žľab LINEAR+  L1B-N 200/35 "SZ" - neperf. L = 3.000 mm</t>
  </si>
  <si>
    <t>ARB-14118706</t>
  </si>
  <si>
    <t>Žľab LINEAR+  L1B-N 300/35 "SZ" - neperf. L = 3.000 mm</t>
  </si>
  <si>
    <t>ARB-14120105</t>
  </si>
  <si>
    <t>Žľab LINEAR+  L1B-N 50/50 "SZ" - neperf. L = 3.000 mm</t>
  </si>
  <si>
    <t>ARB-14121705</t>
  </si>
  <si>
    <t>Žľab LINEAR+  L1B-N 100/60 "SZ" - neperf. L = 3.000 mm</t>
  </si>
  <si>
    <t>ARB-14121905</t>
  </si>
  <si>
    <t>Žľab LINEAR+  L1B-N 150/60 "SZ" - neperf. L = 3.000 mm</t>
  </si>
  <si>
    <t>ARB-14122006</t>
  </si>
  <si>
    <t>Žľab LINEAR+  L1B-N 200/60 "SZ" - neperf. L = 3.000 mm</t>
  </si>
  <si>
    <t>ARB-14122207</t>
  </si>
  <si>
    <t>Žľab LINEAR+  L1B-N 300/60 "SZ" - neperf. L = 3.000 mm</t>
  </si>
  <si>
    <t>ARB-14122308</t>
  </si>
  <si>
    <t>Žľab LINEAR+  L1B-N 400/60 "SZ" - neperf. L = 3.000 mm</t>
  </si>
  <si>
    <t>ARB-14122408</t>
  </si>
  <si>
    <t>Žľab LINEAR+  L1B-N 500/60 "SZ" - neperf. L = 3.000 mm</t>
  </si>
  <si>
    <t>ARB-14124605</t>
  </si>
  <si>
    <t>Žľab LINEAR+  L1B-N 100/100 "SZ" - neperf. L = 3.000 mm</t>
  </si>
  <si>
    <t>ARB-14124805</t>
  </si>
  <si>
    <t>Žľab LINEAR+  L1B-N 150/100 "SZ" - neperf. L = 3.000 mm</t>
  </si>
  <si>
    <t>ARB-14124906</t>
  </si>
  <si>
    <t>Žľab LINEAR+  L1B-N 200/100 "SZ" - neperf. L = 3.000 mm</t>
  </si>
  <si>
    <t>ARB-14125107</t>
  </si>
  <si>
    <t>Žľab LINEAR+  L1B-N 300/100 "SZ" - neperf. L = 3.000 mm</t>
  </si>
  <si>
    <t>ARB-14125208</t>
  </si>
  <si>
    <t>Žľab LINEAR+  L1B-N 400/100 "SZ" - neperf. L = 3.000 mm</t>
  </si>
  <si>
    <t>ARB-14125308</t>
  </si>
  <si>
    <t>Žľab LINEAR+  L1B-N 500/100 "SZ" - neperf. L = 3.000 mm</t>
  </si>
  <si>
    <t>ARB-14111715</t>
  </si>
  <si>
    <r>
      <t xml:space="preserve">Žľab LINEAR+  L1B-P-FI 100/60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</si>
  <si>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ARB-14112015</t>
  </si>
  <si>
    <r>
      <t xml:space="preserve">Žľab LINEAR+  L1B-P-FI 200/60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</si>
  <si>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ARB-14112215</t>
  </si>
  <si>
    <r>
      <t xml:space="preserve">Žľab LINEAR+  L1B-P-FI 300/60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</si>
  <si>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ARB-14114915-6m</t>
  </si>
  <si>
    <r>
      <t xml:space="preserve">Žľab LINEAR+  L1B-P-VR 200/100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</si>
  <si>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ARB-14115115-6m</t>
  </si>
  <si>
    <r>
      <t xml:space="preserve">Žľab LINEAR+  L1B-P-VR 300/100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</si>
  <si>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ARB-14115315-6m</t>
  </si>
  <si>
    <r>
      <t xml:space="preserve">Žľab LINEAR+  L1B-P-VR 500/100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</si>
  <si>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ARB-14710105</t>
  </si>
  <si>
    <t>Veko žľabu LINEAR+  VL-1B 50 "SZ" L = 3.000 mm</t>
  </si>
  <si>
    <t>ARB-14710305</t>
  </si>
  <si>
    <t>Veko žľabu LINEAR+  VL-1B 100 "SZ" L = 3.000 mm</t>
  </si>
  <si>
    <t>ARB-14710505</t>
  </si>
  <si>
    <t>Veko žľabu LINEAR+  VL-1B 150 "SZ" L = 3.000 mm</t>
  </si>
  <si>
    <t>ARB-14710606</t>
  </si>
  <si>
    <t>Veko žľabu LINEAR+  VL-1B 200 "SZ" L = 3.000 mm</t>
  </si>
  <si>
    <t>ARB-14710806</t>
  </si>
  <si>
    <t>Veko žľabu LINEAR+  VL-1B 300 "SZ" L = 3.000 mm</t>
  </si>
  <si>
    <t>ARB-14710907</t>
  </si>
  <si>
    <t>Veko žľabu LINEAR+  VL-1B 400 "SZ" L = 2.000 mm</t>
  </si>
  <si>
    <t>ARB-14711008</t>
  </si>
  <si>
    <t>Veko žľabu LINEAR+  VL-1B 500 "SZ" L = 2.000 mm</t>
  </si>
  <si>
    <t>ARB-14713007</t>
  </si>
  <si>
    <t>Káblová prepážka LINEAR+  KPL-B 35 "SZ" L =  3.000 mm</t>
  </si>
  <si>
    <t>ARB-14713207</t>
  </si>
  <si>
    <t>Káblová prepážka LINEAR+  KPL-B 60 "SZ" L = 3.000 mm</t>
  </si>
  <si>
    <t>ARB-14713407</t>
  </si>
  <si>
    <t>Káblová prepážka LINEAR+  KPL-B 100 "SZ" L = 3.000 mm</t>
  </si>
  <si>
    <t>ARB-11219900</t>
  </si>
  <si>
    <t>bal</t>
  </si>
  <si>
    <r>
      <t xml:space="preserve">Spojovacia sada SSB - M6 "GZ" </t>
    </r>
    <r>
      <rPr>
        <sz val="10"/>
        <rFont val="Calibri"/>
        <family val="2"/>
        <charset val="238"/>
      </rPr>
      <t>(bal = 100 ks)</t>
    </r>
  </si>
  <si>
    <t>ARB-11219905</t>
  </si>
  <si>
    <r>
      <t xml:space="preserve">Vrut TEX 6ti hran 3,9 x 9,5 "GZ" pre fixáciu káblových viek </t>
    </r>
    <r>
      <rPr>
        <sz val="10"/>
        <rFont val="Calibri"/>
        <family val="2"/>
        <charset val="238"/>
        <scheme val="minor"/>
      </rPr>
      <t>(</t>
    </r>
    <r>
      <rPr>
        <sz val="10"/>
        <rFont val="Calibri"/>
        <family val="2"/>
        <charset val="238"/>
      </rPr>
      <t>bal = 100 ks)</t>
    </r>
  </si>
  <si>
    <t>ARB-14211003</t>
  </si>
  <si>
    <t>ks</t>
  </si>
  <si>
    <t>Spojka žľabu LINEAR+  SL-1B 35 "SZ"</t>
  </si>
  <si>
    <t>ARB-14211005</t>
  </si>
  <si>
    <t>Spojka žľabu LINEAR+  SL-1B 50 "SZ"</t>
  </si>
  <si>
    <t>ARB-14211006</t>
  </si>
  <si>
    <t>Spojka žľabu LINEAR+  SL-1B 60 "SZ"</t>
  </si>
  <si>
    <t>ARB-14211010</t>
  </si>
  <si>
    <t>Spojka žľabu LINEAR+  SL-1B 100 "SZ"</t>
  </si>
  <si>
    <t>ARB-14211103</t>
  </si>
  <si>
    <t>Spojka kľbová žľabu LINEAR+  SKL-1B 35 "SZ"</t>
  </si>
  <si>
    <t>ARB-14211106</t>
  </si>
  <si>
    <t>Spojka kľbová žľabu LINEAR+  SKL-1B 60 "SZ"</t>
  </si>
  <si>
    <t>ARB-14211110</t>
  </si>
  <si>
    <t>Spojka kľbová žľabu LINEAR+  SKL-1B 100 "SZ"</t>
  </si>
  <si>
    <t>ARB-14211303</t>
  </si>
  <si>
    <t>Spojka tvarovacia žľabu LINEAR+  STL-1B 35 "SZ"</t>
  </si>
  <si>
    <t>ARB-14211306</t>
  </si>
  <si>
    <t>Spojka tvarovacia žľabu LINEAR+  STL-1B 60 "SZ"</t>
  </si>
  <si>
    <t>ARB-14211310</t>
  </si>
  <si>
    <t>Spojka tvarovacia žľabu LINEAR+  STL-1B 100 "SZ"</t>
  </si>
  <si>
    <t>ARB-14212006</t>
  </si>
  <si>
    <t>Spojka univerzálna žľabu LINEAR+  SUL-1B 60 "SZ"</t>
  </si>
  <si>
    <t>ARB-14212010</t>
  </si>
  <si>
    <t>Spojka univerzálna žľabu LINEAR+  SUL-1B 100 "SZ"</t>
  </si>
  <si>
    <t>ARB-14217001</t>
  </si>
  <si>
    <r>
      <t xml:space="preserve">Svorka zemniaca SVZ1-B "mosadz" </t>
    </r>
    <r>
      <rPr>
        <sz val="10"/>
        <rFont val="Calibri"/>
        <family val="2"/>
        <charset val="238"/>
      </rPr>
      <t>(pre vodič prierezu 10-35 mm2)</t>
    </r>
  </si>
  <si>
    <t>ARB-14217002</t>
  </si>
  <si>
    <r>
      <t xml:space="preserve">Svorka zemniaca SVZ2-B "mosadz" </t>
    </r>
    <r>
      <rPr>
        <sz val="10"/>
        <rFont val="Calibri"/>
        <family val="2"/>
        <charset val="238"/>
      </rPr>
      <t>(pre vodič prierezu 35-95 mm2)</t>
    </r>
  </si>
  <si>
    <t>ARB-14220182</t>
  </si>
  <si>
    <t xml:space="preserve">Koleno žľabu LINEAR+  KL-1B 90° (R100) 100/35 "SZ" </t>
  </si>
  <si>
    <t>ARB-14220184</t>
  </si>
  <si>
    <t xml:space="preserve">Koleno žľabu LINEAR+  KL-1B 90° (R100) 150/35 "SZ" </t>
  </si>
  <si>
    <t>ARB-14220185</t>
  </si>
  <si>
    <t xml:space="preserve">Koleno žľabu LINEAR+  KL-1B 90° (R100) 200/35 "SZ" </t>
  </si>
  <si>
    <t>ARB-14220187</t>
  </si>
  <si>
    <t xml:space="preserve">Koleno žľabu LINEAR+  KL-1B 90° (R100) 300/35 "SZ" </t>
  </si>
  <si>
    <t>ARB-14220201</t>
  </si>
  <si>
    <t>Koleno žľabu LINEAR+  KL-1B 90° 50/50 "SZ"</t>
  </si>
  <si>
    <t>ARB-14220217</t>
  </si>
  <si>
    <t>Koleno žľabu LINEAR+  KL-1B 90° (R100) 100/60 "SZ"</t>
  </si>
  <si>
    <t>ARB-14220219</t>
  </si>
  <si>
    <t>Koleno žľabu LINEAR+  KL-1B 90° (R100) 150/60 "SZ"</t>
  </si>
  <si>
    <t>ARB-14220220</t>
  </si>
  <si>
    <t>Koleno žľabu LINEAR+  KL-1B 90° (R100) 200/60 "SZ"</t>
  </si>
  <si>
    <t>ARB-14220222</t>
  </si>
  <si>
    <t>Koleno žľabu LINEAR+  KL-1B 90° (R100) 300/60 "SZ"</t>
  </si>
  <si>
    <t>ARB-14220223</t>
  </si>
  <si>
    <t>Koleno žľabu LINEAR+  KL-1B 90° (R100) 400/60 "SZ"</t>
  </si>
  <si>
    <t>ARB-14220224</t>
  </si>
  <si>
    <t>Koleno žľabu LINEAR+  KL-1B 90° (R100) 500/60 "SZ"</t>
  </si>
  <si>
    <t>ARB-14220246</t>
  </si>
  <si>
    <t>Koleno žľabu LINEAR+  KL-1B 90° (R100) 100/100 "SZ"</t>
  </si>
  <si>
    <t>ARB-14220248</t>
  </si>
  <si>
    <t>Koleno žľabu LINEAR+  KL-1B 90° (R100) 150/100 "SZ"</t>
  </si>
  <si>
    <t>ARB-14220249</t>
  </si>
  <si>
    <t>Koleno žľabu LINEAR+  KL-1B 90° (R100) 200/100 "SZ"</t>
  </si>
  <si>
    <t>ARB-14220251</t>
  </si>
  <si>
    <t>Koleno žľabu LINEAR+  KL-1B 90° (R100) 300/100 "SZ"</t>
  </si>
  <si>
    <t>ARB-14220252</t>
  </si>
  <si>
    <t>Koleno žľabu LINEAR+  KL-1B 90° (R100) 400/100 "SZ"</t>
  </si>
  <si>
    <t>ARB-14220253</t>
  </si>
  <si>
    <t>Koleno žľabu LINEAR+  KL-1B 90° (R100) 500/100 "SZ"</t>
  </si>
  <si>
    <t>ARB-14720103</t>
  </si>
  <si>
    <t>Veko kolena LINEAR+  VKL-1B 90° (R100) 100 "SZ"</t>
  </si>
  <si>
    <t>ARB-14720105</t>
  </si>
  <si>
    <t>Veko kolena LINEAR+  VKL-1B 90° (R100) 150 "SZ"</t>
  </si>
  <si>
    <t>ARB-14720106</t>
  </si>
  <si>
    <t>Veko kolena LINEAR+  VKL-1B 90° (R100) 200 "SZ"</t>
  </si>
  <si>
    <t>ARB-14720108</t>
  </si>
  <si>
    <t>Veko kolena LINEAR+  VKL-1B 90° (R100) 300 "SZ"</t>
  </si>
  <si>
    <t>ARB-14720109</t>
  </si>
  <si>
    <t>Veko kolena LINEAR+  VKL-1B 90° (R100) 400 "SZ"</t>
  </si>
  <si>
    <t>ARB-14720110</t>
  </si>
  <si>
    <t>Veko kolena LINEAR+  VKL-1B 90° (R100) 500 "SZ"</t>
  </si>
  <si>
    <t>ARB-14290082</t>
  </si>
  <si>
    <t xml:space="preserve">Koleno stúpajúce žľabu LINEAR+  KSL-1B 100/35 "SZ" </t>
  </si>
  <si>
    <t>ARB-14290084</t>
  </si>
  <si>
    <t xml:space="preserve">Koleno stúpajúce žľabu LINEAR+  KSL-1B 150/35 "SZ" </t>
  </si>
  <si>
    <t>ARB-14290085</t>
  </si>
  <si>
    <t xml:space="preserve">Koleno stúpajúce žľabu LINEAR+  KSL-1B 200/35 "SZ" </t>
  </si>
  <si>
    <t>ARB-14290087</t>
  </si>
  <si>
    <t xml:space="preserve">Koleno stúpajúce žľabu LINEAR+  KSL-1B 300/35 "SZ" </t>
  </si>
  <si>
    <t>ARB-14290101</t>
  </si>
  <si>
    <t>Koleno stúpajúce žľabu LINEAR+  KSL-1B 50/50 "SZ"</t>
  </si>
  <si>
    <t>ARB-14290117</t>
  </si>
  <si>
    <t>Koleno stúpajúce žľabu LINEAR+  KSL-1B 100/60 "SZ"</t>
  </si>
  <si>
    <t>ARB-14290119</t>
  </si>
  <si>
    <t>Koleno stúpajúce žľabu LINEAR+  KSL-1B 150/60 "SZ"</t>
  </si>
  <si>
    <t>ARB-14290120</t>
  </si>
  <si>
    <t>Koleno stúpajúce žľabu LINEAR+  KSL-1B 200/60 "SZ"</t>
  </si>
  <si>
    <t>ARB-14290122</t>
  </si>
  <si>
    <t>Koleno stúpajúce žľabu LINEAR+  KSL-1B 300/60 "SZ"</t>
  </si>
  <si>
    <t>ARB-14290123</t>
  </si>
  <si>
    <t>Koleno stúpajúce žľabu LINEAR+  KSL-1B 400/60 "SZ"</t>
  </si>
  <si>
    <t>ARB-14290124</t>
  </si>
  <si>
    <t>Koleno stúpajúce žľabu LINEAR+  KSL-1B 500/60 "SZ"</t>
  </si>
  <si>
    <t>ARB-14290146</t>
  </si>
  <si>
    <t>Koleno stúpajúce žľabu LINEAR+  KSL-1B 100/100 "SZ"</t>
  </si>
  <si>
    <t>ARB-14290148</t>
  </si>
  <si>
    <t>Koleno stúpajúce žľabu LINEAR+  KSL-1B 150/100 "SZ"</t>
  </si>
  <si>
    <t>ARB-14290149</t>
  </si>
  <si>
    <t>Koleno stúpajúce žľabu LINEAR+  KSL-1B 200/100 "SZ"</t>
  </si>
  <si>
    <t>ARB-14290151</t>
  </si>
  <si>
    <t>Koleno stúpajúce žľabu LINEAR+  KSL-1B 300/100 "SZ"</t>
  </si>
  <si>
    <t>ARB-14290152</t>
  </si>
  <si>
    <t>Koleno stúpajúce žľabu LINEAR+  KSL-1B 400/100 "SZ"</t>
  </si>
  <si>
    <t>ARB-14290153</t>
  </si>
  <si>
    <t>Koleno stúpajúce žľabu LINEAR+  KSL-1B 500/100 "SZ"</t>
  </si>
  <si>
    <t>ARB-14790103</t>
  </si>
  <si>
    <t>Veko kolena stúpajúceho LINEAR+  VKSL-1B 100 "SZ"</t>
  </si>
  <si>
    <t>ARB-14790105</t>
  </si>
  <si>
    <t>Veko kolena stúpajúceho LINEAR+  VKSL-1B 150 "SZ"</t>
  </si>
  <si>
    <t>ARB-14790106</t>
  </si>
  <si>
    <t>Veko kolena stúpajúceho LINEAR+  VKSL-1B 200 "SZ"</t>
  </si>
  <si>
    <t>ARB-14790108</t>
  </si>
  <si>
    <t>Veko kolena stúpajúceho LINEAR+  VKSL-1B 300 "SZ"</t>
  </si>
  <si>
    <t>ARB-14790109</t>
  </si>
  <si>
    <t>Veko kolena stúpajúceho LINEAR+  VKSL-1B 400 "SZ"</t>
  </si>
  <si>
    <t>ARB-14790110</t>
  </si>
  <si>
    <t>Veko kolena stúpajúceho LINEAR+  VKSL-1B 500 "SZ"</t>
  </si>
  <si>
    <t>ARB-14300082</t>
  </si>
  <si>
    <t xml:space="preserve">Koleno klesajúce žľabu LINEAR+  KKL-1B 100/35 "SZ" </t>
  </si>
  <si>
    <t>ARB-14300084</t>
  </si>
  <si>
    <t xml:space="preserve">Koleno klesajúce žľabu LINEAR+  KKL-1B 150/35 "SZ" </t>
  </si>
  <si>
    <t>ARB-14300085</t>
  </si>
  <si>
    <t xml:space="preserve">Koleno klesajúce žľabu LINEAR+  KKL-1B 200/35 "SZ" </t>
  </si>
  <si>
    <t>ARB-14300087</t>
  </si>
  <si>
    <t xml:space="preserve">Koleno klesajúce žľabu LINEAR+  KKL-1B 300/35 "SZ" </t>
  </si>
  <si>
    <t>ARB-14300101</t>
  </si>
  <si>
    <t>Koleno klesajúce žľabu LINEAR+  KKL-1B 50/50 "SZ"</t>
  </si>
  <si>
    <t>ARB-14300117</t>
  </si>
  <si>
    <t>Koleno klesajúce žľabu LINEAR+  KKL-1B 100/60 "SZ"</t>
  </si>
  <si>
    <t>ARB-14300119</t>
  </si>
  <si>
    <t>Koleno klesajúce žľabu LINEAR+  KKL-1B 150/60 "SZ"</t>
  </si>
  <si>
    <t>ARB-14300120</t>
  </si>
  <si>
    <t>Koleno klesajúce žľabu LINEAR+  KKL-1B 200/60 "SZ"</t>
  </si>
  <si>
    <t>ARB-14300122</t>
  </si>
  <si>
    <t>Koleno klesajúce žľabu LINEAR+  KKL-1B 300/60 "SZ"</t>
  </si>
  <si>
    <t>ARB-14300123</t>
  </si>
  <si>
    <t>Koleno klesajúce žľabu LINEAR+  KKL-1B 400/60 "SZ"</t>
  </si>
  <si>
    <t>ARB-14300124</t>
  </si>
  <si>
    <t>Koleno klesajúce žľabu LINEAR+  KKL-1B 500/60 "SZ"</t>
  </si>
  <si>
    <t>ARB-14300146</t>
  </si>
  <si>
    <t>Koleno klesajúce žľabu LINEAR+  KKL-1B 100/100 "SZ"</t>
  </si>
  <si>
    <t>ARB-14300148</t>
  </si>
  <si>
    <t>Koleno klesajúce žľabu LINEAR+  KKL-1B 150/100 "SZ"</t>
  </si>
  <si>
    <t>ARB-14300149</t>
  </si>
  <si>
    <t>Koleno klesajúce žľabu LINEAR+  KKL-1B 200/100 "SZ"</t>
  </si>
  <si>
    <t>ARB-14300151</t>
  </si>
  <si>
    <t>Koleno klesajúce žľabu LINEAR+  KKL-1B 300/100 "SZ"</t>
  </si>
  <si>
    <t>ARB-14300152</t>
  </si>
  <si>
    <t>Koleno klesajúce žľabu LINEAR+  KKL-1B 400/100 "SZ"</t>
  </si>
  <si>
    <t>ARB-14300153</t>
  </si>
  <si>
    <t>Koleno klesajúce žľabu LINEAR+  KKL-1B 500/100 "SZ"</t>
  </si>
  <si>
    <t>ARB-14800103</t>
  </si>
  <si>
    <t>Veko kolena klesajúceho LINEAR+  VKKL-1B 100 "SZ"</t>
  </si>
  <si>
    <t>ARB-14800105</t>
  </si>
  <si>
    <t>Veko kolena klesajúceho LINEAR+  VKKL-1B 150 "SZ"</t>
  </si>
  <si>
    <t>ARB-14800106</t>
  </si>
  <si>
    <t>Veko kolena klesajúceho LINEAR+  VKKL-1B 200 "SZ"</t>
  </si>
  <si>
    <t>ARB-14800108</t>
  </si>
  <si>
    <t>Veko kolena klesajúceho LINEAR+  VKKL-1B 300 "SZ"</t>
  </si>
  <si>
    <t>ARB-14800109</t>
  </si>
  <si>
    <t>Veko kolena klesajúceho LINEAR+  VKKL-1B 400 "SZ"</t>
  </si>
  <si>
    <t>ARB-14800110</t>
  </si>
  <si>
    <t>Veko kolena klesajúceho LINEAR+  VKKL-1B 500 "SZ"</t>
  </si>
  <si>
    <t>ARB-14310182</t>
  </si>
  <si>
    <t xml:space="preserve">T-kus žľabu LINEAR+  TL-1B (R100) 100/35 "SZ" </t>
  </si>
  <si>
    <t>ARB-14310184</t>
  </si>
  <si>
    <t xml:space="preserve">T-kus žľabu LINEAR+  TL-1B (R100) 150/35 "SZ" </t>
  </si>
  <si>
    <t>ARB-14310185</t>
  </si>
  <si>
    <t xml:space="preserve">T-kus žľabu LINEAR+  TL-1B (R100) 200/35 "SZ" </t>
  </si>
  <si>
    <t>ARB-14310187</t>
  </si>
  <si>
    <t xml:space="preserve">T-kus žľabu LINEAR+  TL-1B (R100) 300/35 "SZ" </t>
  </si>
  <si>
    <t>ARB-14310217</t>
  </si>
  <si>
    <t>T-kus žľabu LINEAR+  TL-1B (R100) 100/60 "SZ"</t>
  </si>
  <si>
    <t>ARB-14310219</t>
  </si>
  <si>
    <t>T-kus žľabu LINEAR+  TL-1B (R100) 150/60 "SZ"</t>
  </si>
  <si>
    <t>ARB-14310220</t>
  </si>
  <si>
    <t>T-kus žľabu LINEAR+  TL-1B (R100) 200/60 "SZ"</t>
  </si>
  <si>
    <t>ARB-14310222</t>
  </si>
  <si>
    <t>T-kus žľabu LINEAR+  TL-1B (R100) 300/60 "SZ"</t>
  </si>
  <si>
    <t>ARB-14310223</t>
  </si>
  <si>
    <t>T-kus žľabu LINEAR+  TL-1B (R100) 400/60 "SZ"</t>
  </si>
  <si>
    <t>ARB-14310224</t>
  </si>
  <si>
    <t>T-kus žľabu LINEAR+  TL-1B (R100) 500/60 "SZ"</t>
  </si>
  <si>
    <t>ARB-14310246</t>
  </si>
  <si>
    <t>T-kus žľabu LINEAR+  TL-1B (R100) 100/100 "SZ"</t>
  </si>
  <si>
    <t>ARB-14310248</t>
  </si>
  <si>
    <t>T-kus žľabu LINEAR+  TL-1B (R100) 150/100 "SZ"</t>
  </si>
  <si>
    <t>ARB-14310249</t>
  </si>
  <si>
    <t>T-kus žľabu LINEAR+  TL-1B (R100) 200/100 "SZ"</t>
  </si>
  <si>
    <t>ARB-14310251</t>
  </si>
  <si>
    <t>T-kus žľabu LINEAR+  TL-1B (R100) 300/100 "SZ"</t>
  </si>
  <si>
    <t>ARB-14310252</t>
  </si>
  <si>
    <t>T-kus žľabu LINEAR+  TL-1B (R100) 400/100 "SZ"</t>
  </si>
  <si>
    <t>ARB-14310253</t>
  </si>
  <si>
    <t>T-kus žľabu LINEAR+  TL-1B (R100) 500/100 "SZ"</t>
  </si>
  <si>
    <t>ARB-14810103</t>
  </si>
  <si>
    <t>Veko T-kusu LINEAR+  VTL-1B (R100) 100 "SZ"</t>
  </si>
  <si>
    <t>ARB-14810105</t>
  </si>
  <si>
    <t>Veko T-kusu LINEAR+  VTL-1B (R100) 150 "SZ"</t>
  </si>
  <si>
    <t>ARB-14810106</t>
  </si>
  <si>
    <t>Veko T-kusu LINEAR+  VTL-1B (R100) 200 "SZ"</t>
  </si>
  <si>
    <t>ARB-14810108</t>
  </si>
  <si>
    <t>Veko T-kusu LINEAR+  VTL-1B (R100) 300 "SZ"</t>
  </si>
  <si>
    <t>ARB-14810109</t>
  </si>
  <si>
    <t>Veko T-kusu LINEAR+  VTL-1B (R100) 400 "SZ"</t>
  </si>
  <si>
    <t>ARB-14810110</t>
  </si>
  <si>
    <t>Veko T-kusu LINEAR+  VTL-1B (R100) 500 "SZ"</t>
  </si>
  <si>
    <t>ARB-14330382</t>
  </si>
  <si>
    <t>T-kus LIGHT žľabu LINEAR+  TLL-1B (R100) 100/35 "SZ"</t>
  </si>
  <si>
    <t>ARB-14330384</t>
  </si>
  <si>
    <t>T-kus LIGHT žľabu LINEAR+  TLL-1B (R100) 150/35 "SZ"</t>
  </si>
  <si>
    <t>ARB-14330385</t>
  </si>
  <si>
    <t>T-kus LIGHT žľabu LINEAR+  TLL-1B (R100) 200/35 "SZ"</t>
  </si>
  <si>
    <t>ARB-14330387</t>
  </si>
  <si>
    <t>T-kus LIGHT žľabu LINEAR+  TLL-1B (R100) 300/35 "SZ"</t>
  </si>
  <si>
    <t>ARB-14330501</t>
  </si>
  <si>
    <t>T-kus LIGHT žľabu LINEAR+  TLL-1B 50/50 "SZ"</t>
  </si>
  <si>
    <t>ARB-14330603</t>
  </si>
  <si>
    <t>T-kus LIGHT žľabu LINEAR+  TLL-1B (R100) 100/60 "SZ"</t>
  </si>
  <si>
    <t>ARB-14330605</t>
  </si>
  <si>
    <t>T-kus LIGHT žľabu LINEAR+  TLL-1B (R100) 150/60 "SZ"</t>
  </si>
  <si>
    <t>ARB-14330606</t>
  </si>
  <si>
    <t>T-kus LIGHT žľabu LINEAR+  TLL-1B (R100) 200/60 "SZ"</t>
  </si>
  <si>
    <t>ARB-14330608</t>
  </si>
  <si>
    <t>T-kus LIGHT žľabu LINEAR+  TLL-1B (R100) 300/60 "SZ"</t>
  </si>
  <si>
    <t>ARB-14330609</t>
  </si>
  <si>
    <t>T-kus LIGHT žľabu LINEAR+  TLL-1B (R100) 400/60 "SZ"</t>
  </si>
  <si>
    <t>ARB-14330610</t>
  </si>
  <si>
    <t>T-kus LIGHT žľabu LINEAR+  TLL-1B (R100) 500/60 "SZ"</t>
  </si>
  <si>
    <t>ARB-14331001</t>
  </si>
  <si>
    <t>T-kus LIGHT žľabu LINEAR+  TLL-1B (R100) 100/100 "SZ"</t>
  </si>
  <si>
    <t>ARB-14331003</t>
  </si>
  <si>
    <t>T-kus LIGHT žľabu LINEAR+  TLL-1B (R100) 150/100 "SZ"</t>
  </si>
  <si>
    <t>ARB-14331004</t>
  </si>
  <si>
    <t>T-kus LIGHT žľabu LINEAR+  TLL-1B (R100) 200/100 "SZ"</t>
  </si>
  <si>
    <t>ARB-14331006</t>
  </si>
  <si>
    <t>T-kus LIGHT žľabu LINEAR+  TLL-1B (R100) 300/100 "SZ"</t>
  </si>
  <si>
    <t>ARB-14331007</t>
  </si>
  <si>
    <t>T-kus LIGHT žľabu LINEAR+  TLL-1B (R100) 400/100 "SZ"</t>
  </si>
  <si>
    <t>ARB-14331008</t>
  </si>
  <si>
    <t>T-kus LIGHT žľabu LINEAR+  TLL-1B (R100) 500/100 "SZ"</t>
  </si>
  <si>
    <t>ARB-14830103</t>
  </si>
  <si>
    <t>Veko T-kusu LIGHT LINEAR+  VTLL-1B (R100) 100 "SZ"</t>
  </si>
  <si>
    <t>ARB-14830105</t>
  </si>
  <si>
    <t>Veko T-kusu LIGHT LINEAR+  VTLL-1B (R100) 150 "SZ"</t>
  </si>
  <si>
    <t>ARB-14830106</t>
  </si>
  <si>
    <t>Veko T-kusu LIGHT LINEAR+  VTLL-1B (R100) 200 "SZ"</t>
  </si>
  <si>
    <t>ARB-14830108</t>
  </si>
  <si>
    <t>Veko T-kusu LIGHT LINEAR+  VTLL-1B (R100) 300 "SZ"</t>
  </si>
  <si>
    <t>ARB-14830109</t>
  </si>
  <si>
    <t>Veko T-kusu LIGHT LINEAR+  VTLL-1B (R100) 400 "SZ"</t>
  </si>
  <si>
    <t>ARB-14830110</t>
  </si>
  <si>
    <t>Veko T-kusu LIGHT LINEAR+  VTLL-1B (R100) 500 "SZ"</t>
  </si>
  <si>
    <t>ARB-14473050</t>
  </si>
  <si>
    <t xml:space="preserve">Redukčný/koncový diel žľabu LINEAR+  RL-1B 50x35   "SZ" </t>
  </si>
  <si>
    <t>ARB-14473100</t>
  </si>
  <si>
    <t xml:space="preserve">Redukčný/koncový diel žľabu LINEAR+  RL-1B 100x35   "SZ" </t>
  </si>
  <si>
    <t>ARB-14475050</t>
  </si>
  <si>
    <t>Redukčný/koncový diel žľabu LINEAR+  RL-1B 50x50 "SZ"</t>
  </si>
  <si>
    <t>ARB-14476050</t>
  </si>
  <si>
    <t>Redukčný/koncový diel žľabu LINEAR+  RL-1B 50x60 "SZ"</t>
  </si>
  <si>
    <t>ARB-14476100</t>
  </si>
  <si>
    <t>Redukčný/koncový diel žľabu LINEAR+  RL-1B 100x60 "SZ"</t>
  </si>
  <si>
    <t>ARB-14479050</t>
  </si>
  <si>
    <t>Redukčný/koncový diel žľabu LINEAR+  RL-1B 50x100 "SZ"</t>
  </si>
  <si>
    <t>ARB-14479100</t>
  </si>
  <si>
    <t>Redukčný/koncový diel žľabu LINEAR+  RL-1B 100x100 "SZ"</t>
  </si>
  <si>
    <t>ARB-14510101</t>
  </si>
  <si>
    <t>Držiak univerzálny LINEAR+  DUL-B "SZ"</t>
  </si>
  <si>
    <t>ARB-14510108</t>
  </si>
  <si>
    <t>Držák normový pro FI DNFI-B "SZ"</t>
  </si>
  <si>
    <t>ARB-14510133</t>
  </si>
  <si>
    <t>Držiak stredový žľabu LINEAR+  DSL-1B 100 "SZ"</t>
  </si>
  <si>
    <t>ARB-14510135</t>
  </si>
  <si>
    <t>Držiak stredový žľabu LINEAR+  DSL-1B 150 "SZ"</t>
  </si>
  <si>
    <t>ARB-14510136</t>
  </si>
  <si>
    <t>Držiak stredový žľabu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</si>
  <si>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</si>
  <si>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</si>
  <si>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</si>
  <si>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</si>
  <si>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</si>
  <si>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</si>
  <si>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</si>
  <si>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</si>
  <si>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</si>
  <si>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</si>
  <si>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</si>
  <si>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</si>
  <si>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</si>
  <si>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</si>
  <si>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ARB-12520174</t>
  </si>
  <si>
    <t>Držiak nosníku uhlový DNU-B 400 "ŽZ"</t>
  </si>
  <si>
    <t>ARB-12520176</t>
  </si>
  <si>
    <t>Držiak nosníku uhlový DNU-B 600 "ŽZ"</t>
  </si>
  <si>
    <t>ARB-12510173</t>
  </si>
  <si>
    <t>Držiak nástenný stupačkový LINEAR+  DNL-B 100 "ŽZ"</t>
  </si>
  <si>
    <t>ARB-12510176</t>
  </si>
  <si>
    <t>Držiak nástenný stupačkový LINEAR+  DNL-B 200 "ŽZ"</t>
  </si>
  <si>
    <t>ARB-12510178</t>
  </si>
  <si>
    <t>Držiak nástenný stupačkový LINEAR+  DNL-B 300 "ŽZ"</t>
  </si>
  <si>
    <t>ARB-14520306</t>
  </si>
  <si>
    <t>Nosník-C žľabu LINEAR+  NCL-B 100 "SZ"</t>
  </si>
  <si>
    <t>ARB-14520307</t>
  </si>
  <si>
    <t>Nosník-C žľabu LINEAR+  NCL-B 150 "SZ"</t>
  </si>
  <si>
    <t>ARB-14520308</t>
  </si>
  <si>
    <t>Nosník-C žľabu LINEAR+  NCL-B 200 "SZ"</t>
  </si>
  <si>
    <t>ARB-14520309</t>
  </si>
  <si>
    <t>Nosník-C žľabu LINEAR+  NCL-B 300 "SZ"</t>
  </si>
  <si>
    <t>ARB-14520390</t>
  </si>
  <si>
    <t>Rozperka C-nosníku LINEAR+  RCL-B "SZ"</t>
  </si>
  <si>
    <t>ARB-21520105</t>
  </si>
  <si>
    <t>Nosník ROBUSTNÝ NR-B 150 "GZ"</t>
  </si>
  <si>
    <t>ARB-21520106</t>
  </si>
  <si>
    <t>Nosník ROBUSTNÝ NR-B 200 "GZ"</t>
  </si>
  <si>
    <t>ARB-21520108</t>
  </si>
  <si>
    <t>Nosník ROBUSTNÝ NR-B 300 "GZ"</t>
  </si>
  <si>
    <t>ARB-21520109</t>
  </si>
  <si>
    <t>Nosník ROBUSTNÝ NR-B 400 "GZ"</t>
  </si>
  <si>
    <t>ARB-21520110</t>
  </si>
  <si>
    <t>Nosník ROBUSTNÝ NR-B 500 "GZ"</t>
  </si>
  <si>
    <t>ARB-21520111</t>
  </si>
  <si>
    <t>Nosník ROBUSTNÝ NR-B 600 "GZ"</t>
  </si>
  <si>
    <t>ARB-22529001</t>
  </si>
  <si>
    <t>Nosníková vzpera POLAR  NVP-B "ŽZ" L = 450 mm</t>
  </si>
  <si>
    <t>ARB-14530103</t>
  </si>
  <si>
    <t>Podpera žľabu LINEAR+  PL-B 100 "SZ"</t>
  </si>
  <si>
    <t>ARB-14530105</t>
  </si>
  <si>
    <t>Podpera žľabu LINEAR+  PL-B 150 "SZ"</t>
  </si>
  <si>
    <t>ARB-14530106</t>
  </si>
  <si>
    <t>Podpera žľabu LINEAR+  PL-B 200 "SZ"</t>
  </si>
  <si>
    <t>ARB-14530108</t>
  </si>
  <si>
    <t>Podpera žľabu LINEAR+  PL-B 300 "SZ"</t>
  </si>
  <si>
    <t>ARB-14530109</t>
  </si>
  <si>
    <t>Podpera žľabu LINEAR+  PL-B 400 "SZ"</t>
  </si>
  <si>
    <t>ARB-14530110</t>
  </si>
  <si>
    <t>Podpera žľabu LINEAR+  PL-B 500 "SZ"</t>
  </si>
  <si>
    <t>ARB-14536101</t>
  </si>
  <si>
    <r>
      <t xml:space="preserve">Podpera trás univerzálna PTU1-B "PVC" </t>
    </r>
    <r>
      <rPr>
        <sz val="10"/>
        <rFont val="Calibri"/>
        <family val="2"/>
        <charset val="238"/>
      </rPr>
      <t>(pre plechové žľaby)</t>
    </r>
  </si>
  <si>
    <t>ARB-14960101</t>
  </si>
  <si>
    <t>Ochranný obvodový lém LINEAR+  OLL-B</t>
  </si>
  <si>
    <t>ARB-14960201</t>
  </si>
  <si>
    <t>Ochranná krytka OK-B</t>
  </si>
  <si>
    <t>ARB-17110106</t>
  </si>
  <si>
    <t>Žľab LINEAR+  L1B-P 50/50 "MZ" - perf. L = 3.000 mm</t>
  </si>
  <si>
    <t>ARB-17111706</t>
  </si>
  <si>
    <t>Žľab LINEAR+  L1B-P 100/60 "MZ" - perf. L = 3.000 mm</t>
  </si>
  <si>
    <t>ARB-17112006</t>
  </si>
  <si>
    <t>Žľab LINEAR+  L1B-P 200/60 "MZ" - perf. L = 3.000 mm</t>
  </si>
  <si>
    <t>ARB-17112208</t>
  </si>
  <si>
    <t>Žľab LINEAR+  L1B-P 300/60 "MZ" - perf. L = 3.000 mm</t>
  </si>
  <si>
    <t>ARB-17112408</t>
  </si>
  <si>
    <t>Žľab LINEAR+  L1B-P 500/60 "MZ" - perf. L = 3.000 mm</t>
  </si>
  <si>
    <t>ARB-17114606</t>
  </si>
  <si>
    <t>Žľab LINEAR+  L1B-P 100/100 "MZ" - perf. L = 3.000 mm</t>
  </si>
  <si>
    <t>ARB-17114906</t>
  </si>
  <si>
    <t>Žľab LINEAR+  L1B-P 200/100 "MZ" - perf. L = 3.000 mm</t>
  </si>
  <si>
    <t>ARB-17115308</t>
  </si>
  <si>
    <t>Žľab LINEAR+  L1B-P 500/100 "MZ" - perf. L = 3.000 mm</t>
  </si>
  <si>
    <t>ARB-17120106</t>
  </si>
  <si>
    <t>Žľab LINEAR+  L1B-N 50/50 "MZ" - neperf. L = 3.000 mm</t>
  </si>
  <si>
    <t>ARB-17121706</t>
  </si>
  <si>
    <t>Žľab LINEAR+  L1B-N 100/60 "MZ" - neperf. L = 3.000 mm</t>
  </si>
  <si>
    <t>ARB-17122006</t>
  </si>
  <si>
    <t>Žľab LINEAR+  L1B-N 200/60 "MZ" - neperf. L = 3.000 mm</t>
  </si>
  <si>
    <t>ARB-17122208</t>
  </si>
  <si>
    <t>Žľab LINEAR+  L1B-N 300/60 "MZ" - neperf. L = 3.000 mm</t>
  </si>
  <si>
    <t>ARB-17122408</t>
  </si>
  <si>
    <t>Žľab LINEAR+  L1B-N 500/60 "MZ" - neperf. L = 3.000 mm</t>
  </si>
  <si>
    <t>ARB-17124606</t>
  </si>
  <si>
    <t>Žľab LINEAR+  L1B-N 100/100 "MZ" - neperf. L = 3.000 mm</t>
  </si>
  <si>
    <t>ARB-17124906</t>
  </si>
  <si>
    <t>Žľab LINEAR+  L1B-N 200/100 "MZ" - neperf. L = 3.000 mm</t>
  </si>
  <si>
    <t>ARB-17125308</t>
  </si>
  <si>
    <t>Žľab LINEAR+  L1B-N 500/100 "MZ" - neperf. L = 3.000 mm</t>
  </si>
  <si>
    <t>ARB-17710106</t>
  </si>
  <si>
    <t>Veko žľabu LINEAR+  VL-1B 50 "MZ" L = 3.000 mm</t>
  </si>
  <si>
    <t>ARB-17710306</t>
  </si>
  <si>
    <t>Veko žľabu LINEAR+  VL-1B 100 "MZ" L = 3.000 mm</t>
  </si>
  <si>
    <t>ARB-17710606</t>
  </si>
  <si>
    <t>Veko žľabu LINEAR+  VL-1B 200 "MZ" L = 3.000 mm</t>
  </si>
  <si>
    <t>ARB-17710808</t>
  </si>
  <si>
    <t>Veko žľabu LINEAR+  VL-1B 300 "MZ" L = 3.000 mm</t>
  </si>
  <si>
    <t>ARB-17711008</t>
  </si>
  <si>
    <t>Veko žľabu LINEAR+  VL-1B 500 "MZ" L = 2.000 mm</t>
  </si>
  <si>
    <t>ARB-17713206</t>
  </si>
  <si>
    <t>Káblová prepážka LINEAR+  KPL-B 60 "MZ" L = 3.000 mm</t>
  </si>
  <si>
    <t>ARB-12219900</t>
  </si>
  <si>
    <r>
      <t xml:space="preserve">Spojovacia sada SSB - M6 "GEOMET" </t>
    </r>
    <r>
      <rPr>
        <sz val="10"/>
        <rFont val="Calibri"/>
        <family val="2"/>
        <charset val="238"/>
      </rPr>
      <t>(bal = 100 ks)</t>
    </r>
  </si>
  <si>
    <t>ARB-17211005</t>
  </si>
  <si>
    <t>Spojka žľabu LINEAR+  SL-1B 50 "MZ"</t>
  </si>
  <si>
    <t>ARB-17211006</t>
  </si>
  <si>
    <t>Spojka žľabu LINEAR+  SL-1B 60 "MZ"</t>
  </si>
  <si>
    <t>ARB-17211010</t>
  </si>
  <si>
    <t>Spojka žľabu LINEAR+  SL-1B 100 "MZ"</t>
  </si>
  <si>
    <t>ARB-13212106</t>
  </si>
  <si>
    <t>Spojka veka žľabu LINEAR+  SVL-1B 60 "A2"</t>
  </si>
  <si>
    <t>ARB-13212110</t>
  </si>
  <si>
    <t>Spojka veka žľabu LINEAR+  SVL-1B 100 "A2"</t>
  </si>
  <si>
    <t>ARB-17220201</t>
  </si>
  <si>
    <t>Koleno žľabu LINEAR+  KL-1B 90° 50/50 "MZ"</t>
  </si>
  <si>
    <t>ARB-17220217</t>
  </si>
  <si>
    <t>Koleno žľabu LINEAR+  KL-1B 90° (R100) 100/60 "MZ"</t>
  </si>
  <si>
    <t>ARB-17220220</t>
  </si>
  <si>
    <t>Koleno žľabu LINEAR+  KL-1B 90° (R100) 200/60 "MZ"</t>
  </si>
  <si>
    <t>ARB-17220222</t>
  </si>
  <si>
    <t>Koleno žľabu LINEAR+  KL-1B 90° (R100) 300/60 "MZ"</t>
  </si>
  <si>
    <t>ARB-17220224</t>
  </si>
  <si>
    <t>Koleno žľabu LINEAR+  KL-1B 90° (R100) 500/60 "MZ"</t>
  </si>
  <si>
    <t>ARB-17220246</t>
  </si>
  <si>
    <t>Koleno žľabu LINEAR+  KL-1B 90° (R100) 100/100 "MZ"</t>
  </si>
  <si>
    <t>ARB-17220249</t>
  </si>
  <si>
    <t>Koleno žľabu LINEAR+  KL-1B 90° (R100) 200/100 "MZ"</t>
  </si>
  <si>
    <t>ARB-17220253</t>
  </si>
  <si>
    <t>Koleno žľabu LINEAR+  KL-1B 90° (R100) 500/100 "MZ"</t>
  </si>
  <si>
    <t>ARB-17720103</t>
  </si>
  <si>
    <t>Veko kolena LINEAR+  VKL-1B 90° (R100) 100 "MZ"</t>
  </si>
  <si>
    <t>ARB-17720106</t>
  </si>
  <si>
    <t>Veko kolena LINEAR+  VKL-1B 90° (R100) 200 "MZ"</t>
  </si>
  <si>
    <t>ARB-17720108</t>
  </si>
  <si>
    <t>Veko kolena LINEAR+  VKL-1B 90° (R100) 300 "MZ"</t>
  </si>
  <si>
    <t>ARB-17720110</t>
  </si>
  <si>
    <t>Veko kolena LINEAR+  VKL-1B 90° (R100) 500 "MZ"</t>
  </si>
  <si>
    <t>ARB-17310217</t>
  </si>
  <si>
    <t>T-kus žľabu LINEAR+  TL-1B (R100) 100/60 "MZ"</t>
  </si>
  <si>
    <t>ARB-17310220</t>
  </si>
  <si>
    <t>T-kus žľabu LINEAR+  TL-1B (R100) 200/60 "MZ"</t>
  </si>
  <si>
    <t>ARB-17310222</t>
  </si>
  <si>
    <t>T-kus žľabu LINEAR+  TL-1B (R100) 300/60 "MZ"</t>
  </si>
  <si>
    <t>ARB-17310224</t>
  </si>
  <si>
    <t>T-kus žľabu LINEAR+  TL-1B (R100) 500/60 "MZ"</t>
  </si>
  <si>
    <t>ARB-17310246</t>
  </si>
  <si>
    <t>T-kus žľabu LINEAR+  TL-1B (R100) 100/100 "MZ"</t>
  </si>
  <si>
    <t>ARB-17310249</t>
  </si>
  <si>
    <t>T-kus žľabu LINEAR+  TL-1B (R100) 200/100 "MZ"</t>
  </si>
  <si>
    <t>ARB-17310253</t>
  </si>
  <si>
    <t>T-kus žľabu LINEAR+  TL-1B (R100) 500/100 "MZ"</t>
  </si>
  <si>
    <t>ARB-17810103</t>
  </si>
  <si>
    <t>Veko T-kusu LINEAR+  VTL-1B (R100) 100 "MZ"</t>
  </si>
  <si>
    <t>ARB-17810106</t>
  </si>
  <si>
    <t>Veko T-kusu LINEAR+  VTL-1B (R100) 200 "MZ"</t>
  </si>
  <si>
    <t>ARB-17810108</t>
  </si>
  <si>
    <t>Veko T-kusu LINEAR+  VTL-1B (R100) 300 "MZ"</t>
  </si>
  <si>
    <t>ARB-17810110</t>
  </si>
  <si>
    <t>Veko T-kusu LINEAR+  VTL-1B (R100) 500 "MZ"</t>
  </si>
  <si>
    <t>ARB-17330501</t>
  </si>
  <si>
    <t>T-kus LIGHT žľabu LINEAR+  TLL-1B 50/50 "MZ"</t>
  </si>
  <si>
    <t>ARB-17330603</t>
  </si>
  <si>
    <t>T-kus LIGHT žľabu LINEAR+  TLL-1B (R100) 100/60 "MZ"</t>
  </si>
  <si>
    <t>ARB-17330606</t>
  </si>
  <si>
    <t>T-kus LIGHT žľabu LINEAR+  TLL-1B (R100) 200/60 "MZ"</t>
  </si>
  <si>
    <t>ARB-17330608</t>
  </si>
  <si>
    <t>T-kus LIGHT žľabu LINEAR+  TLL-1B (R100) 300/60 "MZ"</t>
  </si>
  <si>
    <t>ARB-17330610</t>
  </si>
  <si>
    <t>T-kus LIGHT žľabu LINEAR+  TLL-1B (R100) 500/60 "MZ"</t>
  </si>
  <si>
    <t>ARB-17331001</t>
  </si>
  <si>
    <t>T-kus LIGHT žľabu LINEAR+  TLL-1B (R100) 100/100 "MZ"</t>
  </si>
  <si>
    <t>ARB-17331004</t>
  </si>
  <si>
    <t>T-kus LIGHT žľabu LINEAR+  TLL-1B (R100) 200/100 "MZ"</t>
  </si>
  <si>
    <t>ARB-17331008</t>
  </si>
  <si>
    <t>T-kus LIGHT žľabu LINEAR+  TLL-1B (R100) 500/100 "MZ"</t>
  </si>
  <si>
    <t>ARB-17830103</t>
  </si>
  <si>
    <t>Veko T-kusu LIGHT LINEAR+  VTLL-1B (R100) 100 "MZ"</t>
  </si>
  <si>
    <t>ARB-17830106</t>
  </si>
  <si>
    <t>Veko T-kusu LIGHT LINEAR+  VTLL-1B (R100) 200 "MZ"</t>
  </si>
  <si>
    <t>ARB-17830108</t>
  </si>
  <si>
    <t>Veko T-kusu LIGHT LINEAR+  VTLL-1B (R100) 300 "MZ"</t>
  </si>
  <si>
    <t>ARB-17830110</t>
  </si>
  <si>
    <t>Veko T-kusu LIGHT LINEAR+  VTLL-1B (R100) 500 "MZ"</t>
  </si>
  <si>
    <t>ARB-13510101</t>
  </si>
  <si>
    <t>Držiak univerzálny LINEAR+  DUL-B "A2"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</si>
  <si>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</si>
  <si>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</si>
  <si>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</si>
  <si>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</si>
  <si>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</si>
  <si>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</si>
  <si>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</si>
  <si>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</si>
  <si>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ARB-12110106</t>
  </si>
  <si>
    <t>Žľab LINEAR+  L1B-P 50/50 "ŽZ" - perf. L = 3.000 mm</t>
  </si>
  <si>
    <t>ARB-12111706</t>
  </si>
  <si>
    <t>Žľab LINEAR+  L1B-P 100/60 "ŽZ" - perf. L = 3.000 mm</t>
  </si>
  <si>
    <t>ARB-12111906</t>
  </si>
  <si>
    <t>Žľab LINEAR+  L1B-P 150/60 "ŽZ" - perf. L = 3.000 mm</t>
  </si>
  <si>
    <t>ARB-12112007</t>
  </si>
  <si>
    <t>Žľab LINEAR+  L1B-P 200/60 "ŽZ" - perf. L = 3.000 mm</t>
  </si>
  <si>
    <t>ARB-12112207</t>
  </si>
  <si>
    <t>Žľab LINEAR+  L1B-P 300/60 "ŽZ" - perf. L = 3.000 mm</t>
  </si>
  <si>
    <t>ARB-12112308</t>
  </si>
  <si>
    <t>Žľab LINEAR+  L1B-P 400/60 "ŽZ" - perf. L = 3.000 mm</t>
  </si>
  <si>
    <t>ARB-12112408</t>
  </si>
  <si>
    <t>Žľab LINEAR+  L1B-P 500/60 "ŽZ" - perf. L = 3.000 mm</t>
  </si>
  <si>
    <t>ARB-12114606</t>
  </si>
  <si>
    <t>Žľab LINEAR+  L1B-P 100/100 "ŽZ" - perf. L = 3.000 mm</t>
  </si>
  <si>
    <t>ARB-12114806</t>
  </si>
  <si>
    <t>Žľab LINEAR+  L1B-P 150/100 "ŽZ" - perf. L = 3.000 mm</t>
  </si>
  <si>
    <t>ARB-12114907</t>
  </si>
  <si>
    <t>Žľab LINEAR+  L1B-P 200/100 "ŽZ" - perf. L = 3.000 mm</t>
  </si>
  <si>
    <t>ARB-12115108</t>
  </si>
  <si>
    <t>Žľab LINEAR+  L1B-P 300/100 "ŽZ" - perf. L = 3.000 mm</t>
  </si>
  <si>
    <t>ARB-12115208</t>
  </si>
  <si>
    <t>Žľab LINEAR+  L1B-P 400/100 "ŽZ" - perf. L = 3.000 mm</t>
  </si>
  <si>
    <t>ARB-12115308</t>
  </si>
  <si>
    <t>Žľab LINEAR+  L1B-P 500/100 "ŽZ" - perf. L = 3.000 mm</t>
  </si>
  <si>
    <t>ARB-12120106</t>
  </si>
  <si>
    <t>Žľab LINEAR+  L1B-N 50/50 "ŽZ" - neperf. L = 3.000 mm</t>
  </si>
  <si>
    <t>ARB-12121706</t>
  </si>
  <si>
    <t>Žľab LINEAR+  L1B-N 100/60 "ŽZ" - neperf. L = 3.000 mm</t>
  </si>
  <si>
    <t>ARB-12121906</t>
  </si>
  <si>
    <t>Žľab LINEAR+  L1B-N 150/60 "ŽZ" - neperf. L = 3.000 mm</t>
  </si>
  <si>
    <t>ARB-12122007</t>
  </si>
  <si>
    <t>Žľab LINEAR+  L1B-N 200/60 "ŽZ" - neperf. L = 3.000 mm</t>
  </si>
  <si>
    <t>ARB-12122207</t>
  </si>
  <si>
    <t>Žľab LINEAR+  L1B-N 300/60 "ŽZ" - neperf. L = 3.000 mm</t>
  </si>
  <si>
    <t>ARB-12122308</t>
  </si>
  <si>
    <t>Žľab LINEAR+  L1B-N 400/60 "ŽZ" - neperf. L = 3.000 mm</t>
  </si>
  <si>
    <t>ARB-12122408</t>
  </si>
  <si>
    <t>Žľab LINEAR+  L1B-N 500/60 "ŽZ" - neperf. L = 3.000 mm</t>
  </si>
  <si>
    <t>ARB-12124606</t>
  </si>
  <si>
    <t>Žľab LINEAR+  L1B-N 100/100 "ŽZ" - neperf. L = 3.000 mm</t>
  </si>
  <si>
    <t>ARB-12124806</t>
  </si>
  <si>
    <t>Žľab LINEAR+  L1B-N 150/100 "ŽZ" - neperf. L = 3.000 mm</t>
  </si>
  <si>
    <t>ARB-12124907</t>
  </si>
  <si>
    <t>Žľab LINEAR+  L1B-N 200/100 "ŽZ" - neperf. L = 3.000 mm</t>
  </si>
  <si>
    <t>ARB-12125108</t>
  </si>
  <si>
    <t>Žľab LINEAR+  L1B-N 300/100 "ŽZ" - neperf. L = 3.000 mm</t>
  </si>
  <si>
    <t>ARB-12125208</t>
  </si>
  <si>
    <t>Žľab LINEAR+  L1B-N 400/100 "ŽZ" - neperf. L = 3.000 mm</t>
  </si>
  <si>
    <t>ARB-12125308</t>
  </si>
  <si>
    <t>Žľab LINEAR+  L1B-N 500/100 "ŽZ" - neperf. L = 3.000 mm</t>
  </si>
  <si>
    <t>ARB-12710106</t>
  </si>
  <si>
    <t>Veko žľabu LINEAR+  VL-1B 50 "ŽZ" L = 3.000 mm</t>
  </si>
  <si>
    <t>ARB-12710306</t>
  </si>
  <si>
    <t>Veko žľabu LINEAR+  VL-1B 100 "ŽZ" L = 3.000 mm</t>
  </si>
  <si>
    <t>ARB-12710506</t>
  </si>
  <si>
    <t>Veko žľabu LINEAR+  VL-1B 150 "ŽZ" L = 3.000 mm</t>
  </si>
  <si>
    <t>ARB-12710606</t>
  </si>
  <si>
    <t>Veko žľabu LINEAR+  VL-1B 200 "ŽZ" L = 3.000 mm</t>
  </si>
  <si>
    <t>ARB-12710807</t>
  </si>
  <si>
    <t>Veko žľabu LINEAR+  VL-1B 300 "ŽZ" L = 3.000 mm</t>
  </si>
  <si>
    <t>ARB-12710907</t>
  </si>
  <si>
    <t>Veko žľabu LINEAR+  VL-1B 400 "ŽZ" L = 2.000 mm</t>
  </si>
  <si>
    <t>ARB-12711008</t>
  </si>
  <si>
    <t>Veko žľabu LINEAR+  VL-1B 500 "ŽZ" L = 2.000 mm</t>
  </si>
  <si>
    <t>ARB-12713007</t>
  </si>
  <si>
    <t>Káblová prepážka LINEAR+  KPL-B 35 "ŽZ" L = 3.000 mm</t>
  </si>
  <si>
    <t>ARB-12713207</t>
  </si>
  <si>
    <t>Káblová prepážka LINEAR+  KPL-B 60 "ŽZ" L = 3.000 mm</t>
  </si>
  <si>
    <t>ARB-12713407</t>
  </si>
  <si>
    <t>Káblová prepážka LINEAR+  KPL-B 100 "ŽZ" L= 3.000 mm</t>
  </si>
  <si>
    <t>ARB-12211005</t>
  </si>
  <si>
    <t>Spojka žľabu LINEAR+  SL-1B 50 "ŽZ"</t>
  </si>
  <si>
    <t>ARB-12211006</t>
  </si>
  <si>
    <t>Spojka žľabu LINEAR+  SL-1B 60 "ŽZ"</t>
  </si>
  <si>
    <t>ARB-12211010</t>
  </si>
  <si>
    <t>Spojka žľabu LINEAR+  SL-1B 100 "ŽZ"</t>
  </si>
  <si>
    <t>ARB-12211106</t>
  </si>
  <si>
    <t>Spojka kľbová žľabu LINEAR+  SKL-1B 60 "ŽZ"</t>
  </si>
  <si>
    <t>ARB-12211110</t>
  </si>
  <si>
    <t>Spojka kľbová žľabu LINEAR+  SKL-1B 100 "ŽZ"</t>
  </si>
  <si>
    <t>ARB-12211306</t>
  </si>
  <si>
    <t>Spojka tvarovacia žľabu LINEAR+  STL-1B 60 "ŽZ"</t>
  </si>
  <si>
    <t>ARB-12211310</t>
  </si>
  <si>
    <t>Spojka tvarovacia žľabu LINEAR+  STL-1B 100 "ŽZ"</t>
  </si>
  <si>
    <t>ARB-12212006</t>
  </si>
  <si>
    <t>Spojka univerzálna žľabu LINEAR+  SUL-1B 60 "ŽZ"</t>
  </si>
  <si>
    <t>ARB-12212010</t>
  </si>
  <si>
    <t>Spojka univerzálna žľabu LINEAR+  SUL-1B 100 "ŽZ"</t>
  </si>
  <si>
    <t>ARB-12220201</t>
  </si>
  <si>
    <t>Koleno žľabu LINEAR+  KL-1B 90° 50/50 "ŽZ"</t>
  </si>
  <si>
    <t>ARB-12220217</t>
  </si>
  <si>
    <t>Koleno žľabu LINEAR+  KL-1B 90° (R100) 100/60 "ŽZ"</t>
  </si>
  <si>
    <t>ARB-12220219</t>
  </si>
  <si>
    <t>Koleno žľabu LINEAR+  KL-1B 90° (R100) 150/60 "ŽZ"</t>
  </si>
  <si>
    <t>ARB-12220220</t>
  </si>
  <si>
    <t>Koleno žľabu LINEAR+  KL-1B 90° (R100) 200/60 "ŽZ"</t>
  </si>
  <si>
    <t>ARB-12220222</t>
  </si>
  <si>
    <t>Koleno žľabu LINEAR+  KL-1B 90° (R100) 300/60 "ŽZ"</t>
  </si>
  <si>
    <t>ARB-12220223</t>
  </si>
  <si>
    <t>Koleno žľabu LINEAR+  KL-1B 90° (R100) 400/60 "ŽZ"</t>
  </si>
  <si>
    <t>ARB-12220224</t>
  </si>
  <si>
    <t>Koleno žľabu LINEAR+  KL-1B 90° (R100) 500/60 "ŽZ"</t>
  </si>
  <si>
    <t>ARB-12220246</t>
  </si>
  <si>
    <t>Koleno žľabu LINEAR+  KL-1B 90° (R100) 100/100 "ŽZ"</t>
  </si>
  <si>
    <t>ARB-12220248</t>
  </si>
  <si>
    <t>Koleno žľabu LINEAR+  KL-1B 90° (R100) 150/100 "ŽZ"</t>
  </si>
  <si>
    <t>ARB-12220249</t>
  </si>
  <si>
    <t>Koleno žľabu LINEAR+  KL-1B 90° (R100) 200/100 "ŽZ"</t>
  </si>
  <si>
    <t>ARB-12220251</t>
  </si>
  <si>
    <t>Koleno žľabu LINEAR+  KL-1B 90° (R100) 300/100 "ŽZ"</t>
  </si>
  <si>
    <t>ARB-12220252</t>
  </si>
  <si>
    <t>Koleno žľabu LINEAR+  KL-1B 90° (R100) 400/100 "ŽZ"</t>
  </si>
  <si>
    <t>ARB-12220253</t>
  </si>
  <si>
    <t>Koleno žľabu LINEAR+  KL-1B 90° (R100) 500/100 "ŽZ"</t>
  </si>
  <si>
    <t>ARB-12720103</t>
  </si>
  <si>
    <t>Veko kolena LINEAR+  VKL-1B 90° (R100) 100 "ŽZ"</t>
  </si>
  <si>
    <t>ARB-12720105</t>
  </si>
  <si>
    <t>Veko kolena LINEAR+  VKL-1B 90° (R100) 150 "ŽZ"</t>
  </si>
  <si>
    <t>ARB-12720106</t>
  </si>
  <si>
    <t>Veko kolena LINEAR+  VKL-1B 90° (R100) 200 "ŽZ"</t>
  </si>
  <si>
    <t>ARB-12720108</t>
  </si>
  <si>
    <t>Veko kolena LINEAR+  VKL-1B 90° (R100) 300 "ŽZ"</t>
  </si>
  <si>
    <t>ARB-12720109</t>
  </si>
  <si>
    <t>Veko kolena LINEAR+  VKL-1B 90° (R100) 400 "ŽZ"</t>
  </si>
  <si>
    <t>ARB-12720110</t>
  </si>
  <si>
    <t>Veko kolena LINEAR+  VKL-1B 90° (R100) 500 "ŽZ"</t>
  </si>
  <si>
    <t>ARB-12290101</t>
  </si>
  <si>
    <t>Koleno stúpajúce žľabu LINEAR+  KSL-1B 50/50 "ŽZ"</t>
  </si>
  <si>
    <t>ARB-12290117</t>
  </si>
  <si>
    <t>Koleno stúpajúce žľabu LINEAR+  KSL-1B 100/60 "ŽZ"</t>
  </si>
  <si>
    <t>ARB-12290119</t>
  </si>
  <si>
    <t>Koleno stúpajúce žľabu LINEAR+  KSL-1B 150/60 "ŽZ"</t>
  </si>
  <si>
    <t>ARB-12290120</t>
  </si>
  <si>
    <t>Koleno stúpajúce žľabu LINEAR+  KSL-1B 200/60 "ŽZ"</t>
  </si>
  <si>
    <t>ARB-12290122</t>
  </si>
  <si>
    <t>Koleno stúpajúce žľabu LINEAR+  KSL-1B 300/60 "ŽZ"</t>
  </si>
  <si>
    <t>ARB-12290123</t>
  </si>
  <si>
    <t>Koleno stúpajúce žľabu LINEAR+  KSL-1B 400/60 "ŽZ"</t>
  </si>
  <si>
    <t>ARB-12290124</t>
  </si>
  <si>
    <t>Koleno stúpajúce žľabu LINEAR+  KSL-1B 500/60 "ŽZ"</t>
  </si>
  <si>
    <t>ARB-12290146</t>
  </si>
  <si>
    <t>Koleno stúpajúce žľabu LINEAR+  KSL-1B 100/100 "ŽZ"</t>
  </si>
  <si>
    <t>ARB-12290148</t>
  </si>
  <si>
    <t>Koleno stúpajúce žľabu LINEAR+  KSL-1B 150/100 "ŽZ"</t>
  </si>
  <si>
    <t>ARB-12290149</t>
  </si>
  <si>
    <t>Koleno stúpajúce žľabu LINEAR+  KSL-1B 200/100 "ŽZ"</t>
  </si>
  <si>
    <t>ARB-12290151</t>
  </si>
  <si>
    <t>Koleno stúpajúce žľabu LINEAR+  KSL-1B 300/100 "ŽZ"</t>
  </si>
  <si>
    <t>ARB-12290152</t>
  </si>
  <si>
    <t>Koleno stúpajúce žľabu LINEAR+  KSL-1B 400/100 "ŽZ"</t>
  </si>
  <si>
    <t>ARB-12290153</t>
  </si>
  <si>
    <t>Koleno stúpajúce žľabu LINEAR+  KSL-1B 500/100 "ŽZ"</t>
  </si>
  <si>
    <t>ARB-12790103</t>
  </si>
  <si>
    <t>Veko kolena stúpajúceho LINEAR+  VKSL-1B 100 "ŽZ"</t>
  </si>
  <si>
    <t>ARB-12790105</t>
  </si>
  <si>
    <t>Veko kolena stúpajúceho LINEAR+  VKSL-1B 150 "ŽZ"</t>
  </si>
  <si>
    <t>ARB-12790106</t>
  </si>
  <si>
    <t>Veko kolena stúpajúceho LINEAR+  VKSL-1B 200 "ŽZ"</t>
  </si>
  <si>
    <t>ARB-12790108</t>
  </si>
  <si>
    <t>Veko kolena stúpajúceho LINEAR+  VKSL-1B 300 "ŽZ"</t>
  </si>
  <si>
    <t>ARB-12790109</t>
  </si>
  <si>
    <t>Veko kolena stúpajúceho LINEAR+  VKSL-1B 400 "ŽZ"</t>
  </si>
  <si>
    <t>ARB-12790110</t>
  </si>
  <si>
    <t>Veko kolena stúpajúceho LINEAR+  VKSL-1B 500 "ŽZ"</t>
  </si>
  <si>
    <t>ARB-12300101</t>
  </si>
  <si>
    <t>Koleno klesajúce žľabu LINEAR+  KKL-1B 50/50 "ŽZ"</t>
  </si>
  <si>
    <t>ARB-12300117</t>
  </si>
  <si>
    <t>Koleno klesajúce žľabu LINEAR+  KKL-1B 100/60 "ŽZ"</t>
  </si>
  <si>
    <t>ARB-12300119</t>
  </si>
  <si>
    <t>Koleno klesajúce žľabu LINEAR+  KKL-1B 150/60 "ŽZ"</t>
  </si>
  <si>
    <t>ARB-12300120</t>
  </si>
  <si>
    <t>Koleno klesajúce žľabu LINEAR+  KKL-1B 200/60 "ŽZ"</t>
  </si>
  <si>
    <t>ARB-12300122</t>
  </si>
  <si>
    <t>Koleno klesajúce žľabu LINEAR+  KKL-1B 300/60 "ŽZ"</t>
  </si>
  <si>
    <t>ARB-12300123</t>
  </si>
  <si>
    <t>Koleno klesajúce žľabu LINEAR+  KKL-1B 400/60 "ŽZ"</t>
  </si>
  <si>
    <t>ARB-12300124</t>
  </si>
  <si>
    <t>Koleno klesajúce žľabu LINEAR+  KKL-1B 500/60 "ŽZ"</t>
  </si>
  <si>
    <t>ARB-12300146</t>
  </si>
  <si>
    <t>Koleno klesajúce žľabu LINEAR+  KKL-1B 100/100 "ŽZ"</t>
  </si>
  <si>
    <t>ARB-12300148</t>
  </si>
  <si>
    <t>Koleno klesajúce žľabu LINEAR+  KKL-1B 150/100 "ŽZ"</t>
  </si>
  <si>
    <t>ARB-12300149</t>
  </si>
  <si>
    <t>Koleno klesajúce žľabu LINEAR+  KKL-1B 200/100 "ŽZ"</t>
  </si>
  <si>
    <t>ARB-12300151</t>
  </si>
  <si>
    <t>Koleno klesajúce žľabu LINEAR+  KKL-1B 300/100 "ŽZ"</t>
  </si>
  <si>
    <t>ARB-12300152</t>
  </si>
  <si>
    <t>Koleno klesajúce žľabu LINEAR+  KKL-1B 400/100 "ŽZ"</t>
  </si>
  <si>
    <t>ARB-12300153</t>
  </si>
  <si>
    <t>Koleno klesajúce žľabu LINEAR+  KKL-1B 500/100 "ŽZ"</t>
  </si>
  <si>
    <t>ARB-12800103</t>
  </si>
  <si>
    <t>Veko kolena klesajúceho LINEAR+  VKKL-1B 100 "ŽZ"</t>
  </si>
  <si>
    <t>ARB-12800105</t>
  </si>
  <si>
    <t>Veko kolena klesajúceho LINEAR+  VKKL-1B 150 "ŽZ"</t>
  </si>
  <si>
    <t>ARB-12800106</t>
  </si>
  <si>
    <t>Veko kolena klesajúceho LINEAR+  VKKL-1B 200 "ŽZ"</t>
  </si>
  <si>
    <t>ARB-12800108</t>
  </si>
  <si>
    <t>Veko kolena klesajúceho LINEAR+  VKKL-1B 300 "ŽZ"</t>
  </si>
  <si>
    <t>ARB-12800109</t>
  </si>
  <si>
    <t>Veko kolena klesajúceho LINEAR+  VKKL-1B 400 "ŽZ"</t>
  </si>
  <si>
    <t>ARB-12800110</t>
  </si>
  <si>
    <t>Veko kolena klesajúceho LINEAR+  VKKL-1B 500 "ŽZ"</t>
  </si>
  <si>
    <t>ARB-12310217</t>
  </si>
  <si>
    <t>T-kus žľabu LINEAR+  TL-1B (R100) 100/60 "ŽZ"</t>
  </si>
  <si>
    <t>ARB-12310219</t>
  </si>
  <si>
    <t>T-kus žľabu LINEAR+  TL-1B (R100) 150/60 "ŽZ"</t>
  </si>
  <si>
    <t>ARB-12310220</t>
  </si>
  <si>
    <t>T-kus žľabu LINEAR+  TL-1B (R100) 200/60 "ŽZ"</t>
  </si>
  <si>
    <t>ARB-12310222</t>
  </si>
  <si>
    <t>T-kus žľabu LINEAR+  TL-1B (R100) 300/60 "ŽZ"</t>
  </si>
  <si>
    <t>ARB-12310223</t>
  </si>
  <si>
    <t>T-kus žľabu LINEAR+  TL-1B (R100) 400/60 "ŽZ"</t>
  </si>
  <si>
    <t>ARB-12310224</t>
  </si>
  <si>
    <t>T-kus žľabu LINEAR+  TL-1B (R100) 500/60 "ŽZ"</t>
  </si>
  <si>
    <t>ARB-12310246</t>
  </si>
  <si>
    <t>T-kus žľabu LINEAR+  TL-1B (R100) 100/100 "ŽZ"</t>
  </si>
  <si>
    <t>ARB-12310248</t>
  </si>
  <si>
    <t>T-kus žľabu LINEAR+  TL-1B (R100) 150/100 "ŽZ"</t>
  </si>
  <si>
    <t>ARB-12310249</t>
  </si>
  <si>
    <t>T-kus žľabu LINEAR+  TL-1B (R100) 200/100 "ŽZ"</t>
  </si>
  <si>
    <t>ARB-12310251</t>
  </si>
  <si>
    <t>T-kus žľabu LINEAR+  TL-1B (R100) 300/100 "ŽZ"</t>
  </si>
  <si>
    <t>ARB-12310252</t>
  </si>
  <si>
    <t>T-kus žľabu LINEAR+  TL-1B (R100) 400/100 "ŽZ"</t>
  </si>
  <si>
    <t>ARB-12310253</t>
  </si>
  <si>
    <t>T-kus žľabu LINEAR+  TL-1B (R100) 500/100 "ŽZ"</t>
  </si>
  <si>
    <t>ARB-12810103</t>
  </si>
  <si>
    <t>Veko T-kusu LINEAR+  VTL-1B (R100) 100 "ŽZ"</t>
  </si>
  <si>
    <t>ARB-12810105</t>
  </si>
  <si>
    <t>Veko T-kusu LINEAR+  VTL-1B (R100) 150 "ŽZ"</t>
  </si>
  <si>
    <t>ARB-12810106</t>
  </si>
  <si>
    <t>Veko T-kusu LINEAR+  VTL-1B (R100) 200 "ŽZ"</t>
  </si>
  <si>
    <t>ARB-12810108</t>
  </si>
  <si>
    <t>Veko T-kusu LINEAR+  VTL-1B (R100) 300 "ŽZ"</t>
  </si>
  <si>
    <t>ARB-12810109</t>
  </si>
  <si>
    <t>Veko T-kusu LINEAR+  VTL-1B (R100) 400 "ŽZ"</t>
  </si>
  <si>
    <t>ARB-12810110</t>
  </si>
  <si>
    <t>Veko T-kusu LINEAR+  VTL-1B (R100) 500 "ŽZ"</t>
  </si>
  <si>
    <t>ARB-12330501</t>
  </si>
  <si>
    <t>T-kus LIGHT žľabu LINEAR+  TLL-1B  50/50 "ŽZ"</t>
  </si>
  <si>
    <t>ARB-12330603</t>
  </si>
  <si>
    <t>T-kus LIGHT žľabu LINEAR+  TLL-1B (R100) 100/60 "ŽZ"</t>
  </si>
  <si>
    <t>ARB-12330605</t>
  </si>
  <si>
    <t>T-kus LIGHT žľabu LINEAR+  TLL-1B (R100) 150/60 "ŽZ"</t>
  </si>
  <si>
    <t>ARB-12330606</t>
  </si>
  <si>
    <t>T-kus LIGHT žľabu LINEAR+  TLL-1B (R100) 200/60 "ŽZ"</t>
  </si>
  <si>
    <t>ARB-12330608</t>
  </si>
  <si>
    <t>T-kus LIGHT žľabu LINEAR+  TLL-1B (R100) 300/60 "ŽZ"</t>
  </si>
  <si>
    <t>ARB-12330609</t>
  </si>
  <si>
    <t>T-kus LIGHT žľabu LINEAR+  TLL-1B (R100) 400/60 "ŽZ"</t>
  </si>
  <si>
    <t>ARB-12330610</t>
  </si>
  <si>
    <t>T-kus LIGHT žľabu LINEAR+  TLL-1B (R100) 500/60 "ŽZ"</t>
  </si>
  <si>
    <t>ARB-12331001</t>
  </si>
  <si>
    <t>T-kus LIGHT žľabu LINEAR+  TLL-1B (R100) 100/100 "ŽZ"</t>
  </si>
  <si>
    <t>ARB-12331003</t>
  </si>
  <si>
    <t>T-kus LIGHT žľabu LINEAR+  TLL-1B (R100) 150/100 "ŽZ"</t>
  </si>
  <si>
    <t>ARB-12331004</t>
  </si>
  <si>
    <t>T-kus LIGHT žľabu LINEAR+  TLL-1B (R100) 200/100 "ŽZ"</t>
  </si>
  <si>
    <t>ARB-12331006</t>
  </si>
  <si>
    <t>T-kus LIGHT žľabu LINEAR+  TLL-1B (R100) 300/100 "ŽZ"</t>
  </si>
  <si>
    <t>ARB-12331007</t>
  </si>
  <si>
    <t>T-kus LIGHT žľabu LINEAR+  TLL-1B (R100) 400/100 "ŽZ"</t>
  </si>
  <si>
    <t>ARB-12331008</t>
  </si>
  <si>
    <t>T-kus LIGHT žľabu LINEAR+  TLL-1B (R100) 500/100 "ŽZ"</t>
  </si>
  <si>
    <t>ARB-12830103</t>
  </si>
  <si>
    <t>Veko T-kusu LIGHT LINEAR+  VTLL-1B (R100) 100 "ŽZ"</t>
  </si>
  <si>
    <t>ARB-12830105</t>
  </si>
  <si>
    <t>Veko T-kusu LIGHT LINEAR+  VTLL-1B (R100) 150 "ŽZ"</t>
  </si>
  <si>
    <t>ARB-12830106</t>
  </si>
  <si>
    <t>Veko T-kusu LIGHT LINEAR+  VTLL-1B (R100) 200 "ŽZ"</t>
  </si>
  <si>
    <t>ARB-12830108</t>
  </si>
  <si>
    <t>Veko T-kusu LIGHT LINEAR+  VTLL-1B (R100) 300 "ŽZ"</t>
  </si>
  <si>
    <t>ARB-12830109</t>
  </si>
  <si>
    <t>Veko T-kusu LIGHT LINEAR+  VTLL-1B (R100) 400 "ŽZ"</t>
  </si>
  <si>
    <t>ARB-12830110</t>
  </si>
  <si>
    <t>Veko T-kusu LIGHT LINEAR+  VTLL-1B (R100) 500 "ŽZ"</t>
  </si>
  <si>
    <t>ARB-12475050</t>
  </si>
  <si>
    <t>Redukčný/koncový diel žľabu LINEAR+  RL-1B 50x50 "ŽZ"</t>
  </si>
  <si>
    <t>ARB-12476050</t>
  </si>
  <si>
    <t>Redukčný/koncový diel žľabu LINEAR+  RL-1B 50x60 "ŽZ"</t>
  </si>
  <si>
    <t>ARB-12476100</t>
  </si>
  <si>
    <t>Redukčný/koncový diel žľabu LINEAR+  RL-1B 100x60 "ŽZ"</t>
  </si>
  <si>
    <t>ARB-12479050</t>
  </si>
  <si>
    <t>Redukčný/koncový diel žľabu LINEAR+  RL-1B 50x100 "ŽZ"</t>
  </si>
  <si>
    <t>ARB-12479100</t>
  </si>
  <si>
    <t>Redukčný/koncový diel žľabu LINEAR+  RL-1B 100x100 "ŽZ"</t>
  </si>
  <si>
    <t>ARB-12510133</t>
  </si>
  <si>
    <t>Držiak stredový žľabu LINEAR+  DSL-1B 100 "ŽZ"</t>
  </si>
  <si>
    <t>ARB-12510135</t>
  </si>
  <si>
    <t>Držiak stredový žľabu LINEAR+  DSL-1B 150 "ŽZ"</t>
  </si>
  <si>
    <t>ARB-12510136</t>
  </si>
  <si>
    <t>Držiak stredový žľabu LINEAR+  DSL-1B 200 "ŽZ"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</si>
  <si>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</si>
  <si>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</si>
  <si>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</si>
  <si>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</si>
  <si>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</si>
  <si>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</si>
  <si>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</si>
  <si>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</si>
  <si>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</si>
  <si>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</si>
  <si>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</si>
  <si>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</si>
  <si>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</si>
  <si>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</si>
  <si>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</si>
  <si>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</si>
  <si>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</si>
  <si>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</si>
  <si>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</si>
  <si>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</si>
  <si>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</si>
  <si>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</si>
  <si>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</si>
  <si>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Rozperka C-nosníku LINEAR+  RCL-B "ŽZ"</t>
  </si>
  <si>
    <t>ARB-22520105</t>
  </si>
  <si>
    <t>Nosník ROBUSTNÝ NR-B 150 "ŽZ"</t>
  </si>
  <si>
    <t>ARB-22520106</t>
  </si>
  <si>
    <t>Nosník ROBUSTNÝ NR-B 200 "ŽZ"</t>
  </si>
  <si>
    <t>ARB-22520108</t>
  </si>
  <si>
    <t>Nosník ROBUSTNÝ NR-B 300 "ŽZ"</t>
  </si>
  <si>
    <t>ARB-22520109</t>
  </si>
  <si>
    <t>Nosník ROBUSTNÝ NR-B 400 "ŽZ"</t>
  </si>
  <si>
    <t>ARB-22520110</t>
  </si>
  <si>
    <t>Nosník ROBUSTNÝ NR-B 500 "ŽZ"</t>
  </si>
  <si>
    <t>ARB-22520111</t>
  </si>
  <si>
    <t>Nosník ROBUSTNÝ NR-B 600 "ŽZ"</t>
  </si>
  <si>
    <t>ARB-22529501</t>
  </si>
  <si>
    <t>Príchytka rebríka POLAR  PP-B "ŽZ"</t>
  </si>
  <si>
    <t>ARB-12530103</t>
  </si>
  <si>
    <t>Podpera žľabu LINEAR+  PL-B 100 "ŽZ"</t>
  </si>
  <si>
    <t>ARB-12530105</t>
  </si>
  <si>
    <t>Podpera žľabu LINEAR+  PL-B 150 "ŽZ"</t>
  </si>
  <si>
    <t>ARB-12530106</t>
  </si>
  <si>
    <t>Podpera žľabu LINEAR+  PL-B 200 "ŽZ"</t>
  </si>
  <si>
    <t>ARB-12530108</t>
  </si>
  <si>
    <t>Podpera žľabu LINEAR+  PL-B 300 "ŽZ"</t>
  </si>
  <si>
    <t>ARB-12530109</t>
  </si>
  <si>
    <t>Podpera žľabu LINEAR+  PL-B 400 "ŽZ"</t>
  </si>
  <si>
    <t>ARB-12530110</t>
  </si>
  <si>
    <t>Podpera žľabu LINEAR+  PL-B 500 "ŽZ"</t>
  </si>
  <si>
    <t>ARB-24111912</t>
  </si>
  <si>
    <t>Káblový rebrík POLAR  P1B 150/60-333 "SZ" s int. spojkou L = 3.000 mm</t>
  </si>
  <si>
    <t>ARB-24112012</t>
  </si>
  <si>
    <t>Káblový rebrík POLAR  P1B 200/60-333 "SZ" s int. spojkou L = 3.000 mm</t>
  </si>
  <si>
    <t>ARB-24112212</t>
  </si>
  <si>
    <t>Káblový rebrík POLAR  P1B 300/60-333 "SZ" s int. spojkou L = 3.000 mm</t>
  </si>
  <si>
    <t>ARB-24112312</t>
  </si>
  <si>
    <t>Káblový rebrík POLAR  P1B 400/60-333 "SZ" s int. spojkou L = 3.000 mm</t>
  </si>
  <si>
    <t>ARB-24112412</t>
  </si>
  <si>
    <t>Káblový rebrík POLAR  P1B 500/60-333 "SZ" s int. spojkou L = 3.000 mm</t>
  </si>
  <si>
    <t>ARB-24114815</t>
  </si>
  <si>
    <t>Káblový rebrík POLAR  P1B 150/100-333 "SZ" s int. spojkou L = 3.000 mm</t>
  </si>
  <si>
    <t>ARB-24114915</t>
  </si>
  <si>
    <t>Káblový rebrík POLAR  P1B 200/100-333 "SZ" s int. spojkou L = 3.000 mm</t>
  </si>
  <si>
    <t>ARB-24115115</t>
  </si>
  <si>
    <t>Káblový rebrík POLAR  P1B 300/100-333 "SZ" s int. spojkou L = 3.000 mm</t>
  </si>
  <si>
    <t>ARB-24115215</t>
  </si>
  <si>
    <t>Káblový rebrík POLAR  P1B 400/100-333 "SZ" s int. spojkou L = 3.000 mm</t>
  </si>
  <si>
    <t>ARB-24115315</t>
  </si>
  <si>
    <t>Káblový rebrík POLAR  P1B 500/100-333 "SZ" s int. spojkou L = 3.000 mm</t>
  </si>
  <si>
    <t>ARB-24710507</t>
  </si>
  <si>
    <t>Veko rebríka POLAR  VP-1B 150 "SZ" L = 3.000 mm</t>
  </si>
  <si>
    <t>ARB-24710607</t>
  </si>
  <si>
    <t>Veko rebríka POLAR  VP-1B 200 "SZ" L = 3.000 mm</t>
  </si>
  <si>
    <t>ARB-24710807</t>
  </si>
  <si>
    <t>Veko rebríka POLAR  VP-1B 300 "SZ" L = 3.000 mm</t>
  </si>
  <si>
    <t>ARB-24710908</t>
  </si>
  <si>
    <t>Veko rebríka POLAR  VP-1B 400 "SZ" L = 3.000 mm</t>
  </si>
  <si>
    <t>ARB-24711008</t>
  </si>
  <si>
    <t>Veko rebríka POLAR  VP-1B 500 "SZ" L = 3.000 mm</t>
  </si>
  <si>
    <t>ARB-24713007</t>
  </si>
  <si>
    <t>Káblová prepážka POLAR  KPP-B 60 "SZ" L =  3.000 mm</t>
  </si>
  <si>
    <t>ARB-24713307</t>
  </si>
  <si>
    <t>Káblová prepážka POLAR  KPP-B 100 "SZ" L =  3.000 mm</t>
  </si>
  <si>
    <t>ARB-11219901</t>
  </si>
  <si>
    <r>
      <t xml:space="preserve">Spojovacia sada SSB - M8 "GZ" </t>
    </r>
    <r>
      <rPr>
        <sz val="10"/>
        <rFont val="Calibri"/>
        <family val="2"/>
        <charset val="238"/>
      </rPr>
      <t>(bal = 100 ks)</t>
    </r>
  </si>
  <si>
    <r>
      <t>Vrut TEX 6ti hran 3,9 x 9,5 "GZ" pre fixáciu káblových viek (</t>
    </r>
    <r>
      <rPr>
        <sz val="10"/>
        <rFont val="Calibri"/>
        <family val="2"/>
        <charset val="238"/>
      </rPr>
      <t>bal = 100 ks)</t>
    </r>
  </si>
  <si>
    <t>ARB-24211006</t>
  </si>
  <si>
    <t>Spojka rebríku POLAR  SP-1B 60 "SZ"</t>
  </si>
  <si>
    <t>ARB-24211010</t>
  </si>
  <si>
    <t>Spojka rebríku POLAR  SP-1B 100 "SZ"</t>
  </si>
  <si>
    <t>ARB-24211106</t>
  </si>
  <si>
    <t>Spojka kľbová rebríka POLAR  SKP-1B 60 "SZ"</t>
  </si>
  <si>
    <t>ARB-24211110</t>
  </si>
  <si>
    <t>Spojka kľbová rebríka POLAR  SKP-1B 100 "SZ"</t>
  </si>
  <si>
    <t>ARB-24211306</t>
  </si>
  <si>
    <t>Spojka tvarovacia rebríka POLAR  STP-1B 60 "SZ"</t>
  </si>
  <si>
    <t>ARB-24211310</t>
  </si>
  <si>
    <t>Spojka tvarovacia rebríka POLAR  STP-1B 100 "SZ"</t>
  </si>
  <si>
    <t>ARB-24230119</t>
  </si>
  <si>
    <t>Koleno rebríka POLAR  KP-1B 90° (R300) 150/60 "SZ"</t>
  </si>
  <si>
    <t>ARB-24230120</t>
  </si>
  <si>
    <t>Koleno rebríka POLAR  KP-1B 90° (R300) 200/60 "SZ"</t>
  </si>
  <si>
    <t>ARB-24230122</t>
  </si>
  <si>
    <t>Koleno rebríka POLAR  KP-1B 90° (R300) 300/60 "SZ"</t>
  </si>
  <si>
    <t>ARB-24230123</t>
  </si>
  <si>
    <t>Koleno rebríka POLAR  KP-1B 90° (R300) 400/60 "SZ"</t>
  </si>
  <si>
    <t>ARB-24230124</t>
  </si>
  <si>
    <t>Koleno rebríka POLAR  KP-1B 90° (R300) 500/60 "SZ"</t>
  </si>
  <si>
    <t>ARB-24230148</t>
  </si>
  <si>
    <t>Koleno rebríka POLAR  KP-1B 90° (R300) 150/100 "SZ"</t>
  </si>
  <si>
    <t>ARB-24230149</t>
  </si>
  <si>
    <t>Koleno rebríka POLAR  KP-1B 90° (R300) 200/100 "SZ"</t>
  </si>
  <si>
    <t>ARB-24230151</t>
  </si>
  <si>
    <t>Koleno rebríka POLAR  KP-1B 90° (R300) 300/100 "SZ"</t>
  </si>
  <si>
    <t>ARB-24230152</t>
  </si>
  <si>
    <t>Koleno rebríka POLAR  KP-1B 90° (R300) 400/100 "SZ"</t>
  </si>
  <si>
    <t>ARB-24230153</t>
  </si>
  <si>
    <t>Koleno rebríka POLAR  KP-1B 90° (R300) 500/100 "SZ"</t>
  </si>
  <si>
    <t>ARB-24290119</t>
  </si>
  <si>
    <t>Koleno tvarovacie vnútorné/vonkajšie rebríka POLAR  KTWP-1B 150/60 "SZ"</t>
  </si>
  <si>
    <t>ARB-24290120</t>
  </si>
  <si>
    <t>Koleno tvarovacie vnútorné/vonkajšie rebríka POLAR  KTWP-1B 200/60 "SZ"</t>
  </si>
  <si>
    <t>ARB-24290122</t>
  </si>
  <si>
    <t>Koleno tvarovacie vnútorné/vonkajšie rebríka POLAR  KTWP-1B 300/60 "SZ"</t>
  </si>
  <si>
    <t>ARB-24290123</t>
  </si>
  <si>
    <t>Koleno tvarovacie vnútorné/vonkajšie rebríka POLAR  KTWP-1B 400/60 "SZ"</t>
  </si>
  <si>
    <t>ARB-24290124</t>
  </si>
  <si>
    <t>Koleno tvarovacie vnútorné/vonkajšie rebríka POLAR  KTWP-1B 500/60 "SZ"</t>
  </si>
  <si>
    <t>ARB-24290148</t>
  </si>
  <si>
    <t>Koleno tvarovacie vnútorné/vonkajšie rebríka POLAR  KTWP-1B 150/100 "SZ"</t>
  </si>
  <si>
    <t>ARB-24290149</t>
  </si>
  <si>
    <t>Koleno tvarovacie vnútorné/vonkajšie rebríka POLAR  KTWP-1B 200/100 "SZ"</t>
  </si>
  <si>
    <t>ARB-24290151</t>
  </si>
  <si>
    <t>Koleno tvarovacie vnútorné/vonkajšie rebríka POLAR  KTWP-1B 300/100 "SZ"</t>
  </si>
  <si>
    <t>ARB-24290152</t>
  </si>
  <si>
    <t>Koleno tvarovacie vnútorné/vonkajšie rebríka POLAR  KTWP-1B 400/100 "SZ"</t>
  </si>
  <si>
    <t>ARB-24290153</t>
  </si>
  <si>
    <t>Koleno tvarovacie vnútorné/vonkajšie rebríka POLAR  KTWP-1B 500/100 "SZ"</t>
  </si>
  <si>
    <t>ARB-24320119</t>
  </si>
  <si>
    <t>T-kus rebríka POLAR  TP-1B (R300) 150/60 "SZ"</t>
  </si>
  <si>
    <t>ARB-24320120</t>
  </si>
  <si>
    <t>T-kus rebríka POLAR  TP-1B (R300) 200/60 "SZ"</t>
  </si>
  <si>
    <t>ARB-24320122</t>
  </si>
  <si>
    <t>T-kus rebríka POLAR  TP-1B (R300) 300/60 "SZ"</t>
  </si>
  <si>
    <t>ARB-24320123</t>
  </si>
  <si>
    <t>T-kus rebríka POLAR  TP-1B (R300) 400/60 "SZ"</t>
  </si>
  <si>
    <t>ARB-24320124</t>
  </si>
  <si>
    <t>T-kus rebríka POLAR  TP-1B (R300) 500/60 "SZ"</t>
  </si>
  <si>
    <t>ARB-24320148</t>
  </si>
  <si>
    <t>T-kus rebríka POLAR  TP-1B (R300) 150/100 "SZ"</t>
  </si>
  <si>
    <t>ARB-24320149</t>
  </si>
  <si>
    <t>T-kus rebríka POLAR  TP-1B (R300) 200/100 "SZ"</t>
  </si>
  <si>
    <t>ARB-24320151</t>
  </si>
  <si>
    <t>T-kus rebríka POLAR  TP-1B (R300) 300/100 "SZ"</t>
  </si>
  <si>
    <t>ARB-24320152</t>
  </si>
  <si>
    <t>T-kus rebríka POLAR  TP-1B (R300) 400/100 "SZ"</t>
  </si>
  <si>
    <t>ARB-24320153</t>
  </si>
  <si>
    <t>T-kus rebríka POLAR  TP-1B (R300) 500/100 "SZ"</t>
  </si>
  <si>
    <t>ARB-24529501</t>
  </si>
  <si>
    <t>Príchytka rebríka POLAR  PP-B "SZ"</t>
  </si>
  <si>
    <t>Využitie dopravy káblových nosných systémov MERKUR, LINEAR a POLAR na celom Slovensku ZDARMA!!!</t>
  </si>
  <si>
    <t>Obchodné podmienky spoločnosti ARKYS, s.r.o. Brno s platnosťou od 1.3.2025.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</si>
  <si>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</si>
  <si>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</si>
  <si>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</si>
  <si>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</si>
  <si>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</si>
  <si>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0 - 300 km</t>
  </si>
  <si>
    <t>301 - 400 km</t>
  </si>
  <si>
    <t>401 - 600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</si>
  <si>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</si>
  <si>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</si>
  <si>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</si>
  <si>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</si>
  <si>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</si>
  <si>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</si>
  <si>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Min. finančný limit v SK je vždy platný k prevodovému koeficientu Kč/EUR, ktorý sa určuje pre aktuálný exportný brutto cenník spoločnosti ARKYS s.r.o. Aktuálný exportný brutto cenník je platný od 1.3.2025 s prevodovým koeficientom 25,- Kč/EUR.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</si>
  <si>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</si>
  <si>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</si>
  <si>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</si>
  <si>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</si>
  <si>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</si>
  <si>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</si>
  <si>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</si>
  <si>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</si>
  <si>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</si>
  <si>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</si>
  <si>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</si>
  <si>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</si>
  <si>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</si>
  <si>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</si>
  <si>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</si>
  <si>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</si>
  <si>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</si>
  <si>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</si>
  <si>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</si>
  <si>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</si>
  <si>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</si>
  <si>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</si>
  <si>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</si>
  <si>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</si>
  <si>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</si>
  <si>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</si>
  <si>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</si>
  <si>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</si>
  <si>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</si>
  <si>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</si>
  <si>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</si>
  <si>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</si>
  <si>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</si>
  <si>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</si>
  <si>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t>ARB-22111915</t>
  </si>
  <si>
    <t>Káblový rebrík POLAR  P1B 150/60-333 "ŽZ" s int. spojkou L = 3.000 mm</t>
  </si>
  <si>
    <t>ARB-22112015</t>
  </si>
  <si>
    <t>Káblový rebrík POLAR  P1B 200/60-333 "ŽZ" s int. spojkou L = 3.000 mm</t>
  </si>
  <si>
    <t>ARB-22112215</t>
  </si>
  <si>
    <t>Káblový rebrík POLAR  P1B 300/60-333 "ŽZ" s int. spojkou L = 3.000 mm</t>
  </si>
  <si>
    <t>ARB-22112315</t>
  </si>
  <si>
    <t>Káblový rebrík POLAR  P1B 400/60-333 "ŽZ" s int. spojkou L = 3.000 mm</t>
  </si>
  <si>
    <t>ARB-22112415</t>
  </si>
  <si>
    <t>Káblový rebrík POLAR  P1B 500/60-333 "ŽZ" s int. spojkou L = 3.000 mm</t>
  </si>
  <si>
    <t>ARB-22114820</t>
  </si>
  <si>
    <t>Káblový rebrík POLAR  P1B 150/100-333 "ŽZ" s int. spojkou L = 3.000 mm</t>
  </si>
  <si>
    <t>ARB-22114920</t>
  </si>
  <si>
    <t>Káblový rebrík POLAR  P1B 200/100-333 "ŽZ" s int. spojkou L = 3.000 mm</t>
  </si>
  <si>
    <t>ARB-22115120</t>
  </si>
  <si>
    <t>Káblový rebrík POLAR  P1B 300/100-333 "ŽZ" s int. spojkou L = 3.000 mm</t>
  </si>
  <si>
    <t>ARB-22115220</t>
  </si>
  <si>
    <t>Káblový rebrík POLAR  P1B 400/100-333 "ŽZ" s int. spojkou L = 3.000 mm</t>
  </si>
  <si>
    <t>ARB-22115320</t>
  </si>
  <si>
    <t>Káblový rebrík POLAR  P1B 500/100-333 "ŽZ" s int. spojkou L = 3.000 mm</t>
  </si>
  <si>
    <t>ARB-22710508</t>
  </si>
  <si>
    <t>Veko rebríka POLAR  VP-1B 150 "ŽZ" L = 3.000 mm</t>
  </si>
  <si>
    <t>ARB-22710608</t>
  </si>
  <si>
    <t>Veko rebríka POLAR  VP-1B 200 "ŽZ" L = 3.000 mm</t>
  </si>
  <si>
    <t>ARB-22710808</t>
  </si>
  <si>
    <t>Veko rebríka POLAR  VP-1B 300 "ŽZ" L = 3.000 mm</t>
  </si>
  <si>
    <t>ARB-22710910</t>
  </si>
  <si>
    <t>Veko rebríka POLAR  VP-1B 400 "ŽZ" L = 2.000 mm</t>
  </si>
  <si>
    <t>ARB-22711010</t>
  </si>
  <si>
    <t>Veko rebríka POLAR  VP-1B 500 "ŽZ" L = 2.000 mm</t>
  </si>
  <si>
    <t>ARB-22713007</t>
  </si>
  <si>
    <t>Káblová prepážka POLAR  KPP-B 60 "ŽZ" L = 3.000 mm</t>
  </si>
  <si>
    <t>ARB-22713307</t>
  </si>
  <si>
    <t>Káblová prepážka POLAR  KPP-B 100 "ŽZ" L = 3.000 mm</t>
  </si>
  <si>
    <t>ARB-12219901</t>
  </si>
  <si>
    <r>
      <t xml:space="preserve">Spojovacia sada SSB - M8 "GEOMET" </t>
    </r>
    <r>
      <rPr>
        <sz val="10"/>
        <rFont val="Calibri"/>
        <family val="2"/>
        <charset val="238"/>
      </rPr>
      <t>(bal = 100 ks)</t>
    </r>
  </si>
  <si>
    <t>ARB-22211006</t>
  </si>
  <si>
    <t>Spojka rebríka POLAR  SP-1B 60 "ŽZ"</t>
  </si>
  <si>
    <t>ARB-22211010</t>
  </si>
  <si>
    <t>Spojka rebríka POLAR  SP-1B 100 "ŽZ"</t>
  </si>
  <si>
    <t>ARB-22211106</t>
  </si>
  <si>
    <t>Spojka kľbová rebríka POLAR  SKP-1B 60 "ŽZ"</t>
  </si>
  <si>
    <t>ARB-22211110</t>
  </si>
  <si>
    <t>Spojka kľbová rebríka POLAR  SKP-1B 100 "ŽZ"</t>
  </si>
  <si>
    <t>ARB-22211306</t>
  </si>
  <si>
    <t>Spojka tvarovacia rebríka POLAR  STP-1B 60 "ŽZ"</t>
  </si>
  <si>
    <t>ARB-22211310</t>
  </si>
  <si>
    <t>Spojka tvarovacia rebríka POLAR  STP-1B 100 "ŽZ"</t>
  </si>
  <si>
    <t>ARB-23212101</t>
  </si>
  <si>
    <t>Spojka veka rebríku POLAR  SVP-1B "A2"</t>
  </si>
  <si>
    <t>ARB-22230119</t>
  </si>
  <si>
    <t>Koleno rebríka POLAR  KP-1B 90° (R300) 150/60 "ŽZ"</t>
  </si>
  <si>
    <t>ARB-22230120</t>
  </si>
  <si>
    <t>Koleno rebríka POLAR  KP-1B 90° (R300) 200/60 "ŽZ"</t>
  </si>
  <si>
    <t>ARB-22230122</t>
  </si>
  <si>
    <t>Koleno rebríka POLAR  KP-1B 90° (R300) 300/60 "ŽZ"</t>
  </si>
  <si>
    <t>ARB-22230123</t>
  </si>
  <si>
    <t>Koleno rebríka POLAR  KP-1B 90° (R300) 400/60 "ŽZ"</t>
  </si>
  <si>
    <t>ARB-22230124</t>
  </si>
  <si>
    <t>Koleno rebríka POLAR  KP-1B 90° (R300) 500/60 "ŽZ"</t>
  </si>
  <si>
    <t>ARB-22230148</t>
  </si>
  <si>
    <t>Koleno rebríka POLAR  KP-1B 90° (R300) 150/100 "ŽZ"</t>
  </si>
  <si>
    <t>ARB-22230149</t>
  </si>
  <si>
    <t>Koleno rebríka POLAR  KP-1B 90° (R300) 200/100 "ŽZ"</t>
  </si>
  <si>
    <t>ARB-22230151</t>
  </si>
  <si>
    <t>Koleno rebríka POLAR  KP-1B 90° (R300) 300/100 "ŽZ"</t>
  </si>
  <si>
    <t>ARB-22230152</t>
  </si>
  <si>
    <t>Koleno rebríka POLAR  KP-1B 90° (R300) 400/100 "ŽZ"</t>
  </si>
  <si>
    <t>ARB-22230153</t>
  </si>
  <si>
    <t>Koleno rebríka POLAR  KP-1B 90° (R300) 500/100 "ŽZ"</t>
  </si>
  <si>
    <t>ARB-22290119</t>
  </si>
  <si>
    <t>Koleno stúpajúce rebríka POLAR  KSP-1B 150/60 "ŽZ"</t>
  </si>
  <si>
    <t>ARB-22290120</t>
  </si>
  <si>
    <t>Koleno stúpajúce rebríka POLAR  KSP-1B 200/60 "ŽZ"</t>
  </si>
  <si>
    <t>ARB-22290122</t>
  </si>
  <si>
    <t>Koleno stúpajúce rebríka POLAR  KSP-1B 300/60 "ŽZ"</t>
  </si>
  <si>
    <t>ARB-22290123</t>
  </si>
  <si>
    <t>Koleno stúpajúce rebríka POLAR  KSP-1B 400/60 "ŽZ"</t>
  </si>
  <si>
    <t>ARB-22290124</t>
  </si>
  <si>
    <t>Koleno stúpajúce rebríka POLAR  KSP-1B 500/60 "ŽZ"</t>
  </si>
  <si>
    <t>ARB-22290148</t>
  </si>
  <si>
    <t>Koleno stúpajúce rebríka POLAR  KSP-1B 150/100 "ŽZ"</t>
  </si>
  <si>
    <t>ARB-22290149</t>
  </si>
  <si>
    <t>Koleno stúpajúce rebríka POLAR  KSP-1B 200/100 "ŽZ"</t>
  </si>
  <si>
    <t>ARB-22290151</t>
  </si>
  <si>
    <t>Koleno stúpajúce rebríka POLAR  KSP-1B 300/100 "ŽZ"</t>
  </si>
  <si>
    <t>ARB-22290152</t>
  </si>
  <si>
    <t>Koleno stúpajúce rebríka POLAR  KSP-1B 400/100 "ŽZ"</t>
  </si>
  <si>
    <t>ARB-22290153</t>
  </si>
  <si>
    <t>Koleno stúpajúce rebríka POLAR  KSP-1B 500/100 "ŽZ"</t>
  </si>
  <si>
    <t>ARB-22300119</t>
  </si>
  <si>
    <t>Koleno klesajúce rebríka POLAR  KKP-1B 150/60 "ŽZ"</t>
  </si>
  <si>
    <t>ARB-22300120</t>
  </si>
  <si>
    <t>Koleno klesajúce rebríka POLAR  KKP-1B 200/60 "ŽZ"</t>
  </si>
  <si>
    <t>ARB-22300122</t>
  </si>
  <si>
    <t>Koleno klesajúce rebríka POLAR  KKP-1B 300/60 "ŽZ"</t>
  </si>
  <si>
    <t>ARB-22300123</t>
  </si>
  <si>
    <t>Koleno klesajúce rebríka POLAR  KKP-1B 400/60 "ŽZ"</t>
  </si>
  <si>
    <t>ARB-22300124</t>
  </si>
  <si>
    <t>Koleno klesajúce rebríka POLAR  KKP-1B 500/60 "ŽZ"</t>
  </si>
  <si>
    <t>ARB-22300148</t>
  </si>
  <si>
    <t>Koleno klesajúce rebríka POLAR  KKP-1B 150/100 "ŽZ"</t>
  </si>
  <si>
    <t>ARB-22300149</t>
  </si>
  <si>
    <t>Koleno klesajúce rebríka POLAR  KKP-1B 200/100 "ŽZ"</t>
  </si>
  <si>
    <t>ARB-22300151</t>
  </si>
  <si>
    <t>Koleno klesajúce rebríka POLAR  KKP-1B 300/100 "ŽZ"</t>
  </si>
  <si>
    <t>ARB-22300152</t>
  </si>
  <si>
    <t>Koleno klesajúce rebríka POLAR  KKP-1B 400/100 "ŽZ"</t>
  </si>
  <si>
    <t>ARB-22300153</t>
  </si>
  <si>
    <t>Koleno klesajúce rebríka POLAR  KKP-1B 500/100 "ŽZ"</t>
  </si>
  <si>
    <t>ARB-22320119</t>
  </si>
  <si>
    <t>T-kus rebríka POLAR  TP-1B (R300) 150/60 "ŽZ"</t>
  </si>
  <si>
    <t>ARB-22320120</t>
  </si>
  <si>
    <t>T-kus rebríka POLAR  TP-1B (R300) 200/60 "ŽZ"</t>
  </si>
  <si>
    <t>ARB-22320122</t>
  </si>
  <si>
    <t>T-kus rebríka POLAR  TP-1B (R300) 300/60 "ŽZ"</t>
  </si>
  <si>
    <t>ARB-22320123</t>
  </si>
  <si>
    <t>T-kus rebríka POLAR  TP-1B (R300) 400/60 "ŽZ"</t>
  </si>
  <si>
    <t>ARB-22320124</t>
  </si>
  <si>
    <t>T-kus rebríka POLAR  TP-1B (R300) 500/60 "ŽZ"</t>
  </si>
  <si>
    <t>ARB-22320148</t>
  </si>
  <si>
    <t>T-kus rebríka POLAR  TP-1B (R300) 150/100 "ŽZ"</t>
  </si>
  <si>
    <t>ARB-22320149</t>
  </si>
  <si>
    <t>T-kus rebríka POLAR  TP-1B (R300) 200/100 "ŽZ"</t>
  </si>
  <si>
    <t>ARB-22320151</t>
  </si>
  <si>
    <t>T-kus rebríka POLAR  TP-1B (R300) 300/100 "ŽZ"</t>
  </si>
  <si>
    <t>ARB-22320152</t>
  </si>
  <si>
    <t>T-kus rebríka POLAR  TP-1B (R300) 400/100 "ŽZ"</t>
  </si>
  <si>
    <t>ARB-22320153</t>
  </si>
  <si>
    <t>T-kus rebríka POLAR  TP-1B (R300) 500/100 "ŽZ"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</si>
</sst>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č&quot;;[Red]\-#,##0\ &quot;Kč&quot;"/>
    <numFmt numFmtId="164" formatCode="#,##0.00\ &quot;Kč&quot;"/>
    <numFmt numFmtId="165" formatCode="0.000"/>
    <numFmt numFmtId="166" formatCode="#,##0.00\ [$€-1]"/>
    <numFmt numFmtId="167" formatCode="0.0%"/>
  </numFmts>
  <fonts count="42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charset val="238"/>
    </font>
    <font>
      <u/>
      <sz val="10"/>
      <color theme="10"/>
      <name val="Calibri"/>
      <family val="2"/>
    </font>
    <font>
      <sz val="11"/>
      <name val="Calibri"/>
      <family val="2"/>
      <scheme val="minor"/>
    </font>
    <font>
      <b/>
      <sz val="11"/>
      <color indexed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11"/>
      <color theme="1"/>
      <name val="Calibri"/>
      <family val="2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sz val="10"/>
      <color rgb="FF191919"/>
      <name val="Arial"/>
      <family val="2"/>
      <charset val="238"/>
    </font>
    <font>
      <u/>
      <sz val="10"/>
      <color theme="1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4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4" fontId="6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8" borderId="13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2" borderId="20" xfId="0" applyFont="1" applyFill="1" applyBorder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2" fontId="16" fillId="2" borderId="21" xfId="0" applyNumberFormat="1" applyFont="1" applyFill="1" applyBorder="1" applyAlignment="1">
      <alignment horizontal="right" vertical="center"/>
    </xf>
    <xf numFmtId="165" fontId="3" fillId="0" borderId="2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" fontId="3" fillId="0" borderId="2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/>
    </xf>
    <xf numFmtId="166" fontId="16" fillId="2" borderId="22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5" fillId="0" borderId="0" xfId="1" applyFont="1" applyFill="1" applyAlignment="1" applyProtection="1">
      <alignment vertical="center"/>
    </xf>
    <xf numFmtId="0" fontId="21" fillId="0" borderId="0" xfId="1" applyFont="1" applyFill="1" applyAlignment="1" applyProtection="1">
      <alignment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2" borderId="0" xfId="0" applyFont="1" applyFill="1" applyAlignment="1">
      <alignment horizontal="right" vertical="center"/>
    </xf>
    <xf numFmtId="4" fontId="29" fillId="0" borderId="0" xfId="0" applyNumberFormat="1" applyFont="1" applyAlignment="1">
      <alignment horizontal="center" vertical="center"/>
    </xf>
    <xf numFmtId="167" fontId="29" fillId="2" borderId="0" xfId="0" applyNumberFormat="1" applyFont="1" applyFill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167" fontId="2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29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28" fillId="0" borderId="0" xfId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7" fontId="4" fillId="2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8" fillId="0" borderId="0" xfId="1" applyFont="1" applyAlignment="1">
      <alignment horizontal="center" vertical="center"/>
    </xf>
    <xf numFmtId="166" fontId="29" fillId="2" borderId="0" xfId="0" applyNumberFormat="1" applyFont="1" applyFill="1" applyAlignment="1">
      <alignment horizontal="right" vertical="center"/>
    </xf>
    <xf numFmtId="166" fontId="29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166" fontId="4" fillId="2" borderId="0" xfId="0" applyNumberFormat="1" applyFont="1" applyFill="1" applyAlignment="1">
      <alignment horizontal="right" vertical="center"/>
    </xf>
    <xf numFmtId="4" fontId="5" fillId="0" borderId="0" xfId="0" applyNumberFormat="1" applyFont="1" applyAlignment="1">
      <alignment horizontal="center" vertical="center"/>
    </xf>
    <xf numFmtId="0" fontId="28" fillId="0" borderId="0" xfId="1" applyFont="1" applyAlignment="1">
      <alignment horizontal="center"/>
    </xf>
    <xf numFmtId="0" fontId="4" fillId="0" borderId="25" xfId="0" applyFont="1" applyBorder="1" applyAlignment="1">
      <alignment horizontal="left" vertical="center"/>
    </xf>
    <xf numFmtId="167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0" fontId="26" fillId="0" borderId="0" xfId="1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9" borderId="0" xfId="0" applyFill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left" vertical="center" wrapText="1"/>
    </xf>
    <xf numFmtId="0" fontId="1" fillId="0" borderId="0" xfId="0" applyFont="1"/>
    <xf numFmtId="0" fontId="36" fillId="0" borderId="0" xfId="0" applyFont="1" applyAlignment="1">
      <alignment horizontal="left" vertical="center"/>
    </xf>
    <xf numFmtId="0" fontId="37" fillId="10" borderId="33" xfId="0" applyFont="1" applyFill="1" applyBorder="1" applyAlignment="1">
      <alignment horizontal="left" vertical="top" wrapText="1"/>
    </xf>
    <xf numFmtId="0" fontId="37" fillId="10" borderId="33" xfId="0" applyFont="1" applyFill="1" applyBorder="1" applyAlignment="1">
      <alignment horizontal="center" vertical="top" wrapText="1"/>
    </xf>
    <xf numFmtId="0" fontId="38" fillId="11" borderId="34" xfId="0" applyFont="1" applyFill="1" applyBorder="1" applyAlignment="1">
      <alignment horizontal="center" vertical="top" wrapText="1"/>
    </xf>
    <xf numFmtId="0" fontId="38" fillId="11" borderId="36" xfId="0" applyFont="1" applyFill="1" applyBorder="1" applyAlignment="1">
      <alignment horizontal="center" vertical="top" wrapText="1"/>
    </xf>
    <xf numFmtId="0" fontId="38" fillId="12" borderId="36" xfId="0" applyFont="1" applyFill="1" applyBorder="1" applyAlignment="1">
      <alignment horizontal="center" vertical="top" wrapText="1"/>
    </xf>
    <xf numFmtId="0" fontId="39" fillId="12" borderId="36" xfId="0" applyFont="1" applyFill="1" applyBorder="1" applyAlignment="1">
      <alignment horizontal="center" vertical="top" wrapText="1"/>
    </xf>
    <xf numFmtId="6" fontId="39" fillId="11" borderId="36" xfId="0" applyNumberFormat="1" applyFont="1" applyFill="1" applyBorder="1" applyAlignment="1">
      <alignment horizontal="center" vertical="top" wrapText="1"/>
    </xf>
    <xf numFmtId="0" fontId="39" fillId="11" borderId="36" xfId="0" applyFont="1" applyFill="1" applyBorder="1" applyAlignment="1">
      <alignment horizontal="center" vertical="top" wrapText="1"/>
    </xf>
    <xf numFmtId="1" fontId="39" fillId="11" borderId="36" xfId="0" applyNumberFormat="1" applyFont="1" applyFill="1" applyBorder="1" applyAlignment="1">
      <alignment horizontal="center" vertical="top" wrapText="1"/>
    </xf>
    <xf numFmtId="1" fontId="39" fillId="12" borderId="36" xfId="0" applyNumberFormat="1" applyFont="1" applyFill="1" applyBorder="1" applyAlignment="1">
      <alignment horizontal="center" vertical="top" wrapText="1"/>
    </xf>
    <xf numFmtId="0" fontId="40" fillId="0" borderId="0" xfId="0" applyFont="1"/>
    <xf numFmtId="0" fontId="39" fillId="13" borderId="36" xfId="0" applyFont="1" applyFill="1" applyBorder="1" applyAlignment="1">
      <alignment horizontal="center" vertical="top" wrapText="1"/>
    </xf>
    <xf numFmtId="1" fontId="39" fillId="13" borderId="36" xfId="0" applyNumberFormat="1" applyFont="1" applyFill="1" applyBorder="1" applyAlignment="1">
      <alignment horizontal="center" vertical="top" wrapText="1"/>
    </xf>
    <xf numFmtId="0" fontId="41" fillId="0" borderId="0" xfId="1" applyFont="1" applyAlignment="1">
      <alignment horizontal="center" vertical="center"/>
    </xf>
    <xf numFmtId="0" fontId="24" fillId="0" borderId="0" xfId="2" applyFont="1" applyAlignment="1" applyProtection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7" fillId="0" borderId="0" xfId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9" fillId="11" borderId="35" xfId="0" applyFont="1" applyFill="1" applyBorder="1" applyAlignment="1">
      <alignment horizontal="center" vertical="top" wrapText="1"/>
    </xf>
    <xf numFmtId="0" fontId="39" fillId="11" borderId="37" xfId="0" applyFont="1" applyFill="1" applyBorder="1" applyAlignment="1">
      <alignment horizontal="center" vertical="top" wrapText="1"/>
    </xf>
    <xf numFmtId="0" fontId="35" fillId="0" borderId="38" xfId="0" applyFont="1" applyBorder="1" applyAlignment="1">
      <alignment horizontal="left" vertical="center" wrapText="1"/>
    </xf>
  </cellXfs>
  <cellStyles count="3">
    <cellStyle name="Hypertextový odkaz" xfId="1" builtinId="8"/>
    <cellStyle name="Hypertextový odkaz 2" xfId="2" xr:uid="{0E22D646-BA88-4FA9-8EC7-33FC4A9B1D45}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C40D69-A56C-45BF-9A2D-4EB2BD5F8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619CCD-880D-4C39-8BFE-B2DDBE5DB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555475</xdr:colOff>
      <xdr:row>39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107784-9674-407F-80DC-C192E4110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9861400" cy="698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117" Type="http://schemas.openxmlformats.org/officeDocument/2006/relationships/hyperlink" Target="https://www.arkys.cz/cs/linear/linear-plus/prislusenstvi-linear-plus/nosniky-a-podpery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kabelove-zlaby-linear-plus-perforovane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3" Type="http://schemas.openxmlformats.org/officeDocument/2006/relationships/hyperlink" Target="https://www.arkys.cz/cs/linear/linear-plus/prislusenstvi-linear-plus/tvarove-prvky" TargetMode="External"/><Relationship Id="rId68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tvarove-prvky" TargetMode="External"/><Relationship Id="rId112" Type="http://schemas.openxmlformats.org/officeDocument/2006/relationships/hyperlink" Target="https://www.arkys.cz/cs/polar/prislusenstvi-polar/nosniky-a-podpery" TargetMode="External"/><Relationship Id="rId16" Type="http://schemas.openxmlformats.org/officeDocument/2006/relationships/hyperlink" Target="https://www.arkys.cz/cs/linear/linear-plus/kabelove-zlaby-linear-plus-perforovane" TargetMode="External"/><Relationship Id="rId107" Type="http://schemas.openxmlformats.org/officeDocument/2006/relationships/hyperlink" Target="https://www.arkys.cz/cs/linear/linear-plus/prislusenstvi-linear-plus/drza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prislusenstvi-linear-plus/nosniky-a-podpery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vika-a-prepazky" TargetMode="External"/><Relationship Id="rId95" Type="http://schemas.openxmlformats.org/officeDocument/2006/relationships/hyperlink" Target="https://www.arkys.cz/cs/linear/linear-plus/prislusenstvi-linear-plus/vika-a-prepazky" TargetMode="External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4" Type="http://schemas.openxmlformats.org/officeDocument/2006/relationships/hyperlink" Target="https://www.arkys.cz/cs/linear/linear-plus/prislusenstvi-linear-plus/tvarove-prvky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polar/prislusenstvi-polar/nosniky-a-podpery" TargetMode="External"/><Relationship Id="rId118" Type="http://schemas.openxmlformats.org/officeDocument/2006/relationships/hyperlink" Target="https://www.arkys.cz/cs/linear/linear-plus/prislusenstvi-linear-plus/nosniky-a-podpery" TargetMode="External"/><Relationship Id="rId80" Type="http://schemas.openxmlformats.org/officeDocument/2006/relationships/hyperlink" Target="https://www.arkys.cz/cs/linear/linear-plus/prislusenstvi-linear-plus/tvarove-prvky" TargetMode="External"/><Relationship Id="rId85" Type="http://schemas.openxmlformats.org/officeDocument/2006/relationships/hyperlink" Target="https://www.arkys.cz/cs/linear/linear-plus/prislusenstvi-linear-plus/tvarove-prvky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38" Type="http://schemas.openxmlformats.org/officeDocument/2006/relationships/hyperlink" Target="https://www.arkys.cz/cs/linear/linear-plus/kabelove-zlaby-linear-plus-perforovane" TargetMode="External"/><Relationship Id="rId59" Type="http://schemas.openxmlformats.org/officeDocument/2006/relationships/hyperlink" Target="https://www.arkys.cz/cs/linear/linear-plus/prislusenstvi-linear-plus/spojky-a-spojovaci-material" TargetMode="External"/><Relationship Id="rId103" Type="http://schemas.openxmlformats.org/officeDocument/2006/relationships/hyperlink" Target="https://www.arkys.cz/cs/linear/linear-plus/prislusenstvi-linear-plus/nosniky-a-podpery" TargetMode="External"/><Relationship Id="rId108" Type="http://schemas.openxmlformats.org/officeDocument/2006/relationships/hyperlink" Target="https://www.arkys.cz/cs/linear/linear-plus/prislusenstvi-linear-plus/nosniky-a-podpery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0" Type="http://schemas.openxmlformats.org/officeDocument/2006/relationships/hyperlink" Target="https://www.arkys.cz/cs/linear/linear-plus/prislusenstvi-linear-plus/tvarove-prvky" TargetMode="External"/><Relationship Id="rId75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vika-a-prepazky" TargetMode="External"/><Relationship Id="rId96" Type="http://schemas.openxmlformats.org/officeDocument/2006/relationships/hyperlink" Target="https://www.arkys.cz/cs/linear/linear-plus/prislusenstvi-linear-plus/tvarove-prvky" TargetMode="External"/><Relationship Id="rId1" Type="http://schemas.openxmlformats.org/officeDocument/2006/relationships/hyperlink" Target="https://www.arkys.cz/cs/distributori-a-prodejci/distributori-v-sr" TargetMode="External"/><Relationship Id="rId6" Type="http://schemas.openxmlformats.org/officeDocument/2006/relationships/hyperlink" Target="https://www.arkys.cz/cs/linear/linear-plus/kabelove-zlaby-linear-plus-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prislusenstvi-linear-plus/nosniky-a-podpery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60" Type="http://schemas.openxmlformats.org/officeDocument/2006/relationships/hyperlink" Target="https://www.arkys.cz/cs/linear/linear-plus/prislusenstvi-linear-plus/spojky-a-spojovaci-material" TargetMode="External"/><Relationship Id="rId65" Type="http://schemas.openxmlformats.org/officeDocument/2006/relationships/hyperlink" Target="https://www.arkys.cz/cs/linear/linear-plus/prislusenstvi-linear-plus/tvarove-prvky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vika-a-prepazky" TargetMode="External"/><Relationship Id="rId81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prislusenstvi-linear-plus/vika-a-prepazky" TargetMode="External"/><Relationship Id="rId99" Type="http://schemas.openxmlformats.org/officeDocument/2006/relationships/hyperlink" Target="https://www.arkys.cz/cs/linear/linear-plus/prislusenstvi-linear-plus/drzaky" TargetMode="External"/><Relationship Id="rId101" Type="http://schemas.openxmlformats.org/officeDocument/2006/relationships/hyperlink" Target="https://www.arkys.cz/cs/linear/linear-plus/prislusenstvi-linear-plus/drza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nosniky-a-podpery" TargetMode="External"/><Relationship Id="rId34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tvarove-prvky" TargetMode="External"/><Relationship Id="rId104" Type="http://schemas.openxmlformats.org/officeDocument/2006/relationships/hyperlink" Target="https://www.arkys.cz/cs/linear/linear-plus/prislusenstvi-linear-plus/nosniky-a-podpery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tvarove-prvky" TargetMode="External"/><Relationship Id="rId2" Type="http://schemas.openxmlformats.org/officeDocument/2006/relationships/hyperlink" Target="https://www.arkys.cz/cs/" TargetMode="External"/><Relationship Id="rId29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vika-a-prepazky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vika-a-prepazky" TargetMode="External"/><Relationship Id="rId110" Type="http://schemas.openxmlformats.org/officeDocument/2006/relationships/hyperlink" Target="https://www.arkys.cz/cs/linear/linear-plus/prislusenstvi-linear-plus/nosniky-a-podpery" TargetMode="External"/><Relationship Id="rId115" Type="http://schemas.openxmlformats.org/officeDocument/2006/relationships/hyperlink" Target="https://www.arkys.cz/cs/linear/linear-plus/prislusenstvi-linear-plus/nosniky-a-podpery" TargetMode="External"/><Relationship Id="rId61" Type="http://schemas.openxmlformats.org/officeDocument/2006/relationships/hyperlink" Target="https://www.arkys.cz/cs/linear/linear-plus/prislusenstvi-linear-plus/spojky-a-spojovaci-material" TargetMode="External"/><Relationship Id="rId82" Type="http://schemas.openxmlformats.org/officeDocument/2006/relationships/hyperlink" Target="https://www.arkys.cz/cs/linear/linear-plus/prislusenstvi-linear-plus/vika-a-prepazky" TargetMode="External"/><Relationship Id="rId19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drzaky" TargetMode="External"/><Relationship Id="rId105" Type="http://schemas.openxmlformats.org/officeDocument/2006/relationships/hyperlink" Target="https://www.arkys.cz/cs/linear/linear-plus/prislusenstvi-linear-plus/nosniky-a-podper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tvarove-prvky" TargetMode="External"/><Relationship Id="rId98" Type="http://schemas.openxmlformats.org/officeDocument/2006/relationships/hyperlink" Target="https://www.arkys.cz/cs/linear/linear-plus/prislusenstvi-linear-plus/drzaky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46" Type="http://schemas.openxmlformats.org/officeDocument/2006/relationships/hyperlink" Target="https://www.arkys.cz/cs/linear/linear-plus/prislusenstvi-linear-plus/vika-a-prepazky" TargetMode="External"/><Relationship Id="rId67" Type="http://schemas.openxmlformats.org/officeDocument/2006/relationships/hyperlink" Target="https://www.arkys.cz/cs/linear/linear-plus/prislusenstvi-linear-plus/tvarove-prvky" TargetMode="External"/><Relationship Id="rId116" Type="http://schemas.openxmlformats.org/officeDocument/2006/relationships/hyperlink" Target="https://www.arkys.cz/cs/linear/linear-plus/prislusenstvi-linear-plus/nosniky-a-podpery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kabelove-zlaby-linear-plus-perforovane" TargetMode="External"/><Relationship Id="rId62" Type="http://schemas.openxmlformats.org/officeDocument/2006/relationships/hyperlink" Target="https://www.arkys.cz/cs/linear/linear-plus/prislusenstvi-linear-plus/spojky-a-spojovaci-material" TargetMode="External"/><Relationship Id="rId83" Type="http://schemas.openxmlformats.org/officeDocument/2006/relationships/hyperlink" Target="https://www.arkys.cz/cs/linear/linear-plus/prislusenstvi-linear-plus/vika-a-prepazky" TargetMode="External"/><Relationship Id="rId88" Type="http://schemas.openxmlformats.org/officeDocument/2006/relationships/hyperlink" Target="https://www.arkys.cz/cs/linear/linear-plus/prislusenstvi-linear-plus/tvarove-prvky" TargetMode="External"/><Relationship Id="rId111" Type="http://schemas.openxmlformats.org/officeDocument/2006/relationships/hyperlink" Target="https://www.arkys.cz/cs/polar/prislusenstvi-polar/nosniky-a-podpery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106" Type="http://schemas.openxmlformats.org/officeDocument/2006/relationships/hyperlink" Target="https://www.arkys.cz/cs/linear/linear-plus/prislusenstvi-linear-plus/drzaky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vika-a-prepazky" TargetMode="External"/><Relationship Id="rId26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linear/linear-plus/prislusenstvi-linear-plus/tvarove-prvk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tvarove-prv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vika-a-prepazky" TargetMode="External"/><Relationship Id="rId50" Type="http://schemas.openxmlformats.org/officeDocument/2006/relationships/hyperlink" Target="https://www.arkys.cz/cs/linear/linear-plus/prislusenstvi-linear-plus/nosniky-a-podpery" TargetMode="External"/><Relationship Id="rId55" Type="http://schemas.openxmlformats.org/officeDocument/2006/relationships/hyperlink" Target="https://www.arkys.cz/cs/linear/linear-plus/prislusenstvi-linear-plus/drzaky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vika-a-prepazky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53" Type="http://schemas.openxmlformats.org/officeDocument/2006/relationships/hyperlink" Target="https://www.arkys.cz/cs/linear/linear-plus/prislusenstvi-linear-plus/nosniky-a-podpery" TargetMode="External"/><Relationship Id="rId5" Type="http://schemas.openxmlformats.org/officeDocument/2006/relationships/hyperlink" Target="https://www.arkys.cz/cs/linear/linear-plus/kabelove-zlaby-linear-plus-perforovane" TargetMode="External"/><Relationship Id="rId19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prislusenstvi-linear-plus/drzak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nosniky-a-podper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vika-a-prepazky" TargetMode="External"/><Relationship Id="rId46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prislusenstvi-linear-plus/vika-a-prepazky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distributori-a-prodejci/distributori-v-sr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drzaky" TargetMode="External"/><Relationship Id="rId57" Type="http://schemas.openxmlformats.org/officeDocument/2006/relationships/printerSettings" Target="../printerSettings/printerSettings2.bin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nosniky-a-podpery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spojky-a-spojovaci-material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tvarove-prvky" TargetMode="External"/><Relationship Id="rId68" Type="http://schemas.openxmlformats.org/officeDocument/2006/relationships/hyperlink" Target="https://www.arkys.cz/cs/linear/linear-plus/prislusenstvi-linear-plus/vika-a-prepazky" TargetMode="External"/><Relationship Id="rId84" Type="http://schemas.openxmlformats.org/officeDocument/2006/relationships/hyperlink" Target="https://www.arkys.cz/cs/linear/linear-plus/prislusenstvi-linear-plus/nosniky-a-podpery" TargetMode="External"/><Relationship Id="rId89" Type="http://schemas.openxmlformats.org/officeDocument/2006/relationships/hyperlink" Target="https://www.arkys.cz/cs/polar/prislusenstvi-polar/nosniky-a-podpery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prislusenstvi-linear-plus/vika-a-prepazky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tvarove-prvky" TargetMode="External"/><Relationship Id="rId58" Type="http://schemas.openxmlformats.org/officeDocument/2006/relationships/hyperlink" Target="https://www.arkys.cz/cs/linear/linear-plus/prislusenstvi-linear-plus/vika-a-prepazky" TargetMode="External"/><Relationship Id="rId74" Type="http://schemas.openxmlformats.org/officeDocument/2006/relationships/hyperlink" Target="https://www.arkys.cz/cs/linear/linear-plus/prislusenstvi-linear-plus/drzaky" TargetMode="External"/><Relationship Id="rId79" Type="http://schemas.openxmlformats.org/officeDocument/2006/relationships/hyperlink" Target="https://www.arkys.cz/cs/linear/linear-plus/prislusenstvi-linear-plus/nosniky-a-podpery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nosniky-a-podpery" TargetMode="External"/><Relationship Id="rId95" Type="http://schemas.openxmlformats.org/officeDocument/2006/relationships/printerSettings" Target="../printerSettings/printerSettings3.bin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spojky-a-spojovaci-material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vika-a-prepazky" TargetMode="External"/><Relationship Id="rId69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tvarove-prvky" TargetMode="External"/><Relationship Id="rId72" Type="http://schemas.openxmlformats.org/officeDocument/2006/relationships/hyperlink" Target="https://www.arkys.cz/cs/linear/linear-plus/prislusenstvi-linear-plus/vika-a-prepazky" TargetMode="External"/><Relationship Id="rId80" Type="http://schemas.openxmlformats.org/officeDocument/2006/relationships/hyperlink" Target="https://www.arkys.cz/cs/linear/linear-plus/prislusenstvi-linear-plus/nosniky-a-podpery" TargetMode="External"/><Relationship Id="rId85" Type="http://schemas.openxmlformats.org/officeDocument/2006/relationships/hyperlink" Target="https://www.arkys.cz/cs/linear/linear-plus/prislusenstvi-linear-plus/nosniky-a-podpery" TargetMode="External"/><Relationship Id="rId93" Type="http://schemas.openxmlformats.org/officeDocument/2006/relationships/hyperlink" Target="https://www.arkys.cz/cs/linear/linear-plus/prislusenstvi-linear-plus/nosniky-a-podper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spojky-a-spojovaci-material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59" Type="http://schemas.openxmlformats.org/officeDocument/2006/relationships/hyperlink" Target="https://www.arkys.cz/cs/linear/linear-plus/prislusenstvi-linear-plus/vika-a-prepazky" TargetMode="External"/><Relationship Id="rId67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spojky-a-spojovaci-material" TargetMode="External"/><Relationship Id="rId54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linear/linear-plus/prislusenstvi-linear-plus/vika-a-prepazky" TargetMode="External"/><Relationship Id="rId70" Type="http://schemas.openxmlformats.org/officeDocument/2006/relationships/hyperlink" Target="https://www.arkys.cz/cs/linear/linear-plus/prislusenstvi-linear-plus/tvarove-prvky" TargetMode="External"/><Relationship Id="rId75" Type="http://schemas.openxmlformats.org/officeDocument/2006/relationships/hyperlink" Target="https://www.arkys.cz/cs/linear/linear-plus/prislusenstvi-linear-plus/drzaky" TargetMode="External"/><Relationship Id="rId83" Type="http://schemas.openxmlformats.org/officeDocument/2006/relationships/hyperlink" Target="https://www.arkys.cz/cs/linear/linear-plus/prislusenstvi-linear-plus/nosniky-a-podpery" TargetMode="External"/><Relationship Id="rId88" Type="http://schemas.openxmlformats.org/officeDocument/2006/relationships/hyperlink" Target="https://www.arkys.cz/cs/polar/prislusenstvi-polar/nosniky-a-podpery" TargetMode="External"/><Relationship Id="rId91" Type="http://schemas.openxmlformats.org/officeDocument/2006/relationships/hyperlink" Target="https://www.arkys.cz/cs/linear/linear-plus/prislusenstvi-linear-plus/nosniky-a-podper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tvarove-prv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vika-a-prepazky" TargetMode="External"/><Relationship Id="rId44" Type="http://schemas.openxmlformats.org/officeDocument/2006/relationships/hyperlink" Target="https://www.arkys.cz/cs/linear/linear-plus/prislusenstvi-linear-plus/spojky-a-spojovaci-material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tvarove-prvky" TargetMode="External"/><Relationship Id="rId65" Type="http://schemas.openxmlformats.org/officeDocument/2006/relationships/hyperlink" Target="https://www.arkys.cz/cs/linear/linear-plus/prislusenstvi-linear-plus/vika-a-prepazky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drzaky" TargetMode="External"/><Relationship Id="rId81" Type="http://schemas.openxmlformats.org/officeDocument/2006/relationships/hyperlink" Target="https://www.arkys.cz/cs/linear/linear-plus/prislusenstvi-linear-plus/nosniky-a-podpery" TargetMode="External"/><Relationship Id="rId86" Type="http://schemas.openxmlformats.org/officeDocument/2006/relationships/hyperlink" Target="https://www.arkys.cz/cs/polar/prislusenstvi-polar/nosniky-a-podpery" TargetMode="External"/><Relationship Id="rId94" Type="http://schemas.openxmlformats.org/officeDocument/2006/relationships/hyperlink" Target="https://www.arkys.cz/cs/linear/linear-plus/prislusenstvi-linear-plus/nosniky-a-podper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tvarove-prvky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drzaky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vika-a-prepazky" TargetMode="External"/><Relationship Id="rId92" Type="http://schemas.openxmlformats.org/officeDocument/2006/relationships/hyperlink" Target="https://www.arkys.cz/cs/linear/linear-plus/prislusenstvi-linear-plus/nosniky-a-podpery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linear/linear-plus/prislusenstvi-linear-plus/vika-a-prepazky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prislusenstvi-linear-plus/spojky-a-spojovaci-material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polar/prislusenstvi-polar/nosniky-a-podpery" TargetMode="External"/><Relationship Id="rId61" Type="http://schemas.openxmlformats.org/officeDocument/2006/relationships/hyperlink" Target="https://www.arkys.cz/cs/linear/linear-plus/prislusenstvi-linear-plus/vika-a-prepazky" TargetMode="External"/><Relationship Id="rId82" Type="http://schemas.openxmlformats.org/officeDocument/2006/relationships/hyperlink" Target="https://www.arkys.cz/cs/linear/linear-plus/prislusenstvi-linear-plus/nosniky-a-podper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prislusenstvi-linear-plus/vika-a-prepazky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tvarove-prvky" TargetMode="External"/><Relationship Id="rId77" Type="http://schemas.openxmlformats.org/officeDocument/2006/relationships/hyperlink" Target="https://www.arkys.cz/cs/linear/linear-plus/prislusenstvi-linear-plus/drzaky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BZ346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49" t="e" vm="1">
        <v>#VALUE!</v>
      </c>
      <c r="H1" s="149"/>
    </row>
    <row r="2" spans="1:78" ht="20.100000000000001" customHeight="1" x14ac:dyDescent="0.25">
      <c r="B2" s="4"/>
      <c r="D2" s="65" t="s">
        <v>59</v>
      </c>
      <c r="E2" s="15"/>
      <c r="G2" s="149"/>
      <c r="H2" s="149"/>
      <c r="I2" s="3"/>
      <c r="J2" s="3"/>
    </row>
    <row r="3" spans="1:78" ht="20.100000000000001" customHeight="1" x14ac:dyDescent="0.25">
      <c r="B3" s="4"/>
      <c r="D3" s="66" t="s">
        <v>106</v>
      </c>
      <c r="E3" s="14"/>
      <c r="F3" s="5"/>
      <c r="G3" s="149"/>
      <c r="H3" s="149"/>
      <c r="I3" s="3"/>
      <c r="J3" s="3"/>
      <c r="K3" s="6"/>
      <c r="L3" s="6"/>
    </row>
    <row r="4" spans="1:78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74" t="s">
        <v>17</v>
      </c>
      <c r="D16" s="78" t="s">
        <v>53</v>
      </c>
      <c r="E16" s="153" t="s">
        <v>8</v>
      </c>
      <c r="F16" s="154"/>
      <c r="G16" s="79">
        <v>0</v>
      </c>
      <c r="H16" s="79">
        <v>0</v>
      </c>
      <c r="I16" s="79">
        <v>0</v>
      </c>
      <c r="J16" s="80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69" t="s">
        <v>4</v>
      </c>
      <c r="D17" s="70" t="s">
        <v>54</v>
      </c>
      <c r="E17" s="138" t="s">
        <v>8</v>
      </c>
      <c r="F17" s="139"/>
      <c r="G17" s="57">
        <v>0</v>
      </c>
      <c r="H17" s="57">
        <v>0</v>
      </c>
      <c r="I17" s="57">
        <f>H17</f>
        <v>0</v>
      </c>
      <c r="J17" s="58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60</v>
      </c>
    </row>
    <row r="23" spans="1:78" s="71" customFormat="1" ht="12.75" customHeight="1" x14ac:dyDescent="0.2">
      <c r="A23" s="81"/>
      <c r="B23" s="82" t="s">
        <v>108</v>
      </c>
      <c r="C23" s="83" t="s">
        <v>109</v>
      </c>
      <c r="D23" s="12" t="s">
        <v>111</v>
      </c>
      <c r="E23" s="85"/>
      <c r="F23" s="84" t="s">
        <v>110</v>
      </c>
      <c r="G23" s="86">
        <f t="shared" ref="G23:G42" si="0">I23*(1-J23)</f>
        <v>4.5199999999999996</v>
      </c>
      <c r="H23" s="105">
        <f t="shared" ref="H23:H42" si="1">E23*G23</f>
        <v>0</v>
      </c>
      <c r="I23" s="86">
        <v>4.5199999999999996</v>
      </c>
      <c r="J23" s="87">
        <f t="shared" ref="J23:J42" si="2">G$16/100</f>
        <v>0</v>
      </c>
      <c r="K23" s="88">
        <v>0.74</v>
      </c>
      <c r="L23" s="89">
        <f t="shared" ref="L23:L42" si="3">E23*K23</f>
        <v>0</v>
      </c>
    </row>
    <row r="24" spans="1:78" s="71" customFormat="1" ht="12.75" customHeight="1" x14ac:dyDescent="0.2">
      <c r="A24" s="81"/>
      <c r="B24" s="82" t="s">
        <v>108</v>
      </c>
      <c r="C24" s="83" t="s">
        <v>112</v>
      </c>
      <c r="D24" s="12" t="s">
        <v>113</v>
      </c>
      <c r="E24" s="85"/>
      <c r="F24" s="84" t="s">
        <v>110</v>
      </c>
      <c r="G24" s="86">
        <f t="shared" si="0"/>
        <v>5.56</v>
      </c>
      <c r="H24" s="105">
        <f t="shared" si="1"/>
        <v>0</v>
      </c>
      <c r="I24" s="86">
        <v>5.56</v>
      </c>
      <c r="J24" s="87">
        <f t="shared" si="2"/>
        <v>0</v>
      </c>
      <c r="K24" s="88">
        <v>0.95</v>
      </c>
      <c r="L24" s="89">
        <f t="shared" si="3"/>
        <v>0</v>
      </c>
    </row>
    <row r="25" spans="1:78" s="71" customFormat="1" ht="12.75" customHeight="1" x14ac:dyDescent="0.2">
      <c r="A25" s="81"/>
      <c r="B25" s="82" t="s">
        <v>108</v>
      </c>
      <c r="C25" s="83" t="s">
        <v>114</v>
      </c>
      <c r="D25" s="12" t="s">
        <v>115</v>
      </c>
      <c r="E25" s="85"/>
      <c r="F25" s="84" t="s">
        <v>110</v>
      </c>
      <c r="G25" s="86">
        <f t="shared" si="0"/>
        <v>6.6</v>
      </c>
      <c r="H25" s="105">
        <f t="shared" si="1"/>
        <v>0</v>
      </c>
      <c r="I25" s="86">
        <v>6.6</v>
      </c>
      <c r="J25" s="87">
        <f t="shared" si="2"/>
        <v>0</v>
      </c>
      <c r="K25" s="88">
        <v>1.1200000000000001</v>
      </c>
      <c r="L25" s="89">
        <f t="shared" si="3"/>
        <v>0</v>
      </c>
    </row>
    <row r="26" spans="1:78" s="71" customFormat="1" ht="12.75" customHeight="1" x14ac:dyDescent="0.2">
      <c r="A26" s="81"/>
      <c r="B26" s="82" t="s">
        <v>108</v>
      </c>
      <c r="C26" s="83" t="s">
        <v>116</v>
      </c>
      <c r="D26" s="12" t="s">
        <v>117</v>
      </c>
      <c r="E26" s="85"/>
      <c r="F26" s="84" t="s">
        <v>110</v>
      </c>
      <c r="G26" s="86">
        <f t="shared" si="0"/>
        <v>9</v>
      </c>
      <c r="H26" s="105">
        <f t="shared" si="1"/>
        <v>0</v>
      </c>
      <c r="I26" s="86">
        <v>9</v>
      </c>
      <c r="J26" s="87">
        <f t="shared" si="2"/>
        <v>0</v>
      </c>
      <c r="K26" s="88">
        <v>1.64</v>
      </c>
      <c r="L26" s="89">
        <f t="shared" si="3"/>
        <v>0</v>
      </c>
    </row>
    <row r="27" spans="1:78" s="71" customFormat="1" ht="6.95" customHeight="1" x14ac:dyDescent="0.2">
      <c r="A27" s="81"/>
      <c r="B27" s="82"/>
      <c r="C27" s="90"/>
      <c r="D27" s="12"/>
      <c r="E27" s="91"/>
      <c r="F27" s="84"/>
      <c r="G27" s="86"/>
      <c r="H27" s="106"/>
      <c r="I27" s="86"/>
      <c r="J27" s="92"/>
      <c r="K27" s="88"/>
      <c r="L27" s="89"/>
    </row>
    <row r="28" spans="1:78" s="71" customFormat="1" ht="12.75" customHeight="1" x14ac:dyDescent="0.2">
      <c r="A28" s="81"/>
      <c r="B28" s="82" t="s">
        <v>108</v>
      </c>
      <c r="C28" s="83" t="s">
        <v>118</v>
      </c>
      <c r="D28" s="12" t="s">
        <v>119</v>
      </c>
      <c r="E28" s="85"/>
      <c r="F28" s="84" t="s">
        <v>110</v>
      </c>
      <c r="G28" s="86">
        <f t="shared" si="0"/>
        <v>3.92</v>
      </c>
      <c r="H28" s="105">
        <f t="shared" si="1"/>
        <v>0</v>
      </c>
      <c r="I28" s="86">
        <v>3.92</v>
      </c>
      <c r="J28" s="87">
        <f t="shared" si="2"/>
        <v>0</v>
      </c>
      <c r="K28" s="88">
        <v>0.65</v>
      </c>
      <c r="L28" s="89">
        <f t="shared" si="3"/>
        <v>0</v>
      </c>
    </row>
    <row r="29" spans="1:78" s="71" customFormat="1" ht="6.95" customHeight="1" x14ac:dyDescent="0.2">
      <c r="A29" s="81"/>
      <c r="B29" s="82"/>
      <c r="C29" s="90"/>
      <c r="D29" s="12"/>
      <c r="E29" s="91"/>
      <c r="F29" s="84"/>
      <c r="G29" s="86"/>
      <c r="H29" s="106"/>
      <c r="I29" s="86"/>
      <c r="J29" s="92"/>
      <c r="K29" s="88"/>
      <c r="L29" s="89"/>
    </row>
    <row r="30" spans="1:78" s="71" customFormat="1" ht="12.75" customHeight="1" x14ac:dyDescent="0.2">
      <c r="A30" s="81"/>
      <c r="B30" s="82" t="s">
        <v>108</v>
      </c>
      <c r="C30" s="83" t="s">
        <v>120</v>
      </c>
      <c r="D30" s="12" t="s">
        <v>121</v>
      </c>
      <c r="E30" s="85"/>
      <c r="F30" s="84" t="s">
        <v>110</v>
      </c>
      <c r="G30" s="86">
        <f t="shared" si="0"/>
        <v>4.88</v>
      </c>
      <c r="H30" s="105">
        <f t="shared" si="1"/>
        <v>0</v>
      </c>
      <c r="I30" s="86">
        <v>4.88</v>
      </c>
      <c r="J30" s="87">
        <f t="shared" si="2"/>
        <v>0</v>
      </c>
      <c r="K30" s="88">
        <v>0.9</v>
      </c>
      <c r="L30" s="89">
        <f t="shared" si="3"/>
        <v>0</v>
      </c>
    </row>
    <row r="31" spans="1:78" s="71" customFormat="1" ht="12.75" customHeight="1" x14ac:dyDescent="0.2">
      <c r="A31" s="81"/>
      <c r="B31" s="82" t="s">
        <v>108</v>
      </c>
      <c r="C31" s="83" t="s">
        <v>122</v>
      </c>
      <c r="D31" s="12" t="s">
        <v>123</v>
      </c>
      <c r="E31" s="85"/>
      <c r="F31" s="84" t="s">
        <v>110</v>
      </c>
      <c r="G31" s="86">
        <f t="shared" si="0"/>
        <v>6.28</v>
      </c>
      <c r="H31" s="105">
        <f t="shared" si="1"/>
        <v>0</v>
      </c>
      <c r="I31" s="86">
        <v>6.28</v>
      </c>
      <c r="J31" s="87">
        <f t="shared" si="2"/>
        <v>0</v>
      </c>
      <c r="K31" s="88">
        <v>1.1000000000000001</v>
      </c>
      <c r="L31" s="89">
        <f t="shared" si="3"/>
        <v>0</v>
      </c>
    </row>
    <row r="32" spans="1:78" s="71" customFormat="1" ht="12.75" customHeight="1" x14ac:dyDescent="0.2">
      <c r="A32" s="81"/>
      <c r="B32" s="82" t="s">
        <v>108</v>
      </c>
      <c r="C32" s="83" t="s">
        <v>124</v>
      </c>
      <c r="D32" s="12" t="s">
        <v>125</v>
      </c>
      <c r="E32" s="85"/>
      <c r="F32" s="84" t="s">
        <v>110</v>
      </c>
      <c r="G32" s="86">
        <f t="shared" si="0"/>
        <v>7.76</v>
      </c>
      <c r="H32" s="105">
        <f t="shared" si="1"/>
        <v>0</v>
      </c>
      <c r="I32" s="86">
        <v>7.76</v>
      </c>
      <c r="J32" s="87">
        <f t="shared" si="2"/>
        <v>0</v>
      </c>
      <c r="K32" s="88">
        <v>1.4</v>
      </c>
      <c r="L32" s="89">
        <f t="shared" si="3"/>
        <v>0</v>
      </c>
    </row>
    <row r="33" spans="1:12" s="71" customFormat="1" ht="12.75" customHeight="1" x14ac:dyDescent="0.2">
      <c r="A33" s="81"/>
      <c r="B33" s="82" t="s">
        <v>108</v>
      </c>
      <c r="C33" s="83" t="s">
        <v>126</v>
      </c>
      <c r="D33" s="12" t="s">
        <v>127</v>
      </c>
      <c r="E33" s="85"/>
      <c r="F33" s="84" t="s">
        <v>110</v>
      </c>
      <c r="G33" s="86">
        <f t="shared" si="0"/>
        <v>10.64</v>
      </c>
      <c r="H33" s="105">
        <f t="shared" si="1"/>
        <v>0</v>
      </c>
      <c r="I33" s="86">
        <v>10.64</v>
      </c>
      <c r="J33" s="87">
        <f t="shared" si="2"/>
        <v>0</v>
      </c>
      <c r="K33" s="88">
        <v>2.2200000000000002</v>
      </c>
      <c r="L33" s="89">
        <f t="shared" si="3"/>
        <v>0</v>
      </c>
    </row>
    <row r="34" spans="1:12" s="71" customFormat="1" ht="12.75" customHeight="1" x14ac:dyDescent="0.2">
      <c r="A34" s="81"/>
      <c r="B34" s="82" t="s">
        <v>108</v>
      </c>
      <c r="C34" s="83" t="s">
        <v>128</v>
      </c>
      <c r="D34" s="12" t="s">
        <v>129</v>
      </c>
      <c r="E34" s="85"/>
      <c r="F34" s="84" t="s">
        <v>110</v>
      </c>
      <c r="G34" s="86">
        <f t="shared" si="0"/>
        <v>15.72</v>
      </c>
      <c r="H34" s="105">
        <f t="shared" si="1"/>
        <v>0</v>
      </c>
      <c r="I34" s="86">
        <v>15.72</v>
      </c>
      <c r="J34" s="87">
        <f t="shared" si="2"/>
        <v>0</v>
      </c>
      <c r="K34" s="88">
        <v>2.86</v>
      </c>
      <c r="L34" s="89">
        <f t="shared" si="3"/>
        <v>0</v>
      </c>
    </row>
    <row r="35" spans="1:12" s="71" customFormat="1" ht="12.75" customHeight="1" x14ac:dyDescent="0.2">
      <c r="A35" s="81"/>
      <c r="B35" s="82" t="s">
        <v>108</v>
      </c>
      <c r="C35" s="83" t="s">
        <v>130</v>
      </c>
      <c r="D35" s="12" t="s">
        <v>131</v>
      </c>
      <c r="E35" s="85"/>
      <c r="F35" s="84" t="s">
        <v>110</v>
      </c>
      <c r="G35" s="86">
        <f t="shared" si="0"/>
        <v>18.32</v>
      </c>
      <c r="H35" s="105">
        <f t="shared" si="1"/>
        <v>0</v>
      </c>
      <c r="I35" s="86">
        <v>18.32</v>
      </c>
      <c r="J35" s="87">
        <f t="shared" si="2"/>
        <v>0</v>
      </c>
      <c r="K35" s="88">
        <v>3.38</v>
      </c>
      <c r="L35" s="89">
        <f t="shared" si="3"/>
        <v>0</v>
      </c>
    </row>
    <row r="36" spans="1:12" s="71" customFormat="1" ht="6.95" customHeight="1" x14ac:dyDescent="0.2">
      <c r="A36" s="81"/>
      <c r="B36" s="82"/>
      <c r="C36" s="90"/>
      <c r="D36" s="12"/>
      <c r="E36" s="91"/>
      <c r="F36" s="84"/>
      <c r="G36" s="86"/>
      <c r="H36" s="106"/>
      <c r="I36" s="86"/>
      <c r="J36" s="92"/>
      <c r="K36" s="88"/>
      <c r="L36" s="89"/>
    </row>
    <row r="37" spans="1:12" s="71" customFormat="1" ht="12.75" customHeight="1" x14ac:dyDescent="0.2">
      <c r="A37" s="81"/>
      <c r="B37" s="82" t="s">
        <v>108</v>
      </c>
      <c r="C37" s="83" t="s">
        <v>132</v>
      </c>
      <c r="D37" s="12" t="s">
        <v>133</v>
      </c>
      <c r="E37" s="85"/>
      <c r="F37" s="84" t="s">
        <v>110</v>
      </c>
      <c r="G37" s="86">
        <f t="shared" si="0"/>
        <v>7.04</v>
      </c>
      <c r="H37" s="105">
        <f t="shared" si="1"/>
        <v>0</v>
      </c>
      <c r="I37" s="86">
        <v>7.04</v>
      </c>
      <c r="J37" s="87">
        <f t="shared" si="2"/>
        <v>0</v>
      </c>
      <c r="K37" s="88">
        <v>1.3</v>
      </c>
      <c r="L37" s="89">
        <f t="shared" si="3"/>
        <v>0</v>
      </c>
    </row>
    <row r="38" spans="1:12" s="71" customFormat="1" ht="12.75" customHeight="1" x14ac:dyDescent="0.2">
      <c r="A38" s="81"/>
      <c r="B38" s="82" t="s">
        <v>108</v>
      </c>
      <c r="C38" s="83" t="s">
        <v>134</v>
      </c>
      <c r="D38" s="12" t="s">
        <v>135</v>
      </c>
      <c r="E38" s="85"/>
      <c r="F38" s="84" t="s">
        <v>110</v>
      </c>
      <c r="G38" s="86">
        <f t="shared" si="0"/>
        <v>7.96</v>
      </c>
      <c r="H38" s="105">
        <f t="shared" si="1"/>
        <v>0</v>
      </c>
      <c r="I38" s="86">
        <v>7.96</v>
      </c>
      <c r="J38" s="87">
        <f t="shared" si="2"/>
        <v>0</v>
      </c>
      <c r="K38" s="88">
        <v>1.51</v>
      </c>
      <c r="L38" s="89">
        <f t="shared" si="3"/>
        <v>0</v>
      </c>
    </row>
    <row r="39" spans="1:12" s="71" customFormat="1" ht="12.75" customHeight="1" x14ac:dyDescent="0.2">
      <c r="A39" s="81"/>
      <c r="B39" s="82" t="s">
        <v>108</v>
      </c>
      <c r="C39" s="83" t="s">
        <v>136</v>
      </c>
      <c r="D39" s="12" t="s">
        <v>137</v>
      </c>
      <c r="E39" s="85"/>
      <c r="F39" s="84" t="s">
        <v>110</v>
      </c>
      <c r="G39" s="86">
        <f t="shared" si="0"/>
        <v>9.48</v>
      </c>
      <c r="H39" s="105">
        <f t="shared" si="1"/>
        <v>0</v>
      </c>
      <c r="I39" s="86">
        <v>9.48</v>
      </c>
      <c r="J39" s="87">
        <f t="shared" si="2"/>
        <v>0</v>
      </c>
      <c r="K39" s="88">
        <v>1.83</v>
      </c>
      <c r="L39" s="89">
        <f t="shared" si="3"/>
        <v>0</v>
      </c>
    </row>
    <row r="40" spans="1:12" s="71" customFormat="1" ht="12.75" customHeight="1" x14ac:dyDescent="0.2">
      <c r="A40" s="81"/>
      <c r="B40" s="82" t="s">
        <v>108</v>
      </c>
      <c r="C40" s="83" t="s">
        <v>138</v>
      </c>
      <c r="D40" s="12" t="s">
        <v>139</v>
      </c>
      <c r="E40" s="85"/>
      <c r="F40" s="84" t="s">
        <v>110</v>
      </c>
      <c r="G40" s="86">
        <f t="shared" si="0"/>
        <v>13.52</v>
      </c>
      <c r="H40" s="105">
        <f t="shared" si="1"/>
        <v>0</v>
      </c>
      <c r="I40" s="86">
        <v>13.52</v>
      </c>
      <c r="J40" s="87">
        <f t="shared" si="2"/>
        <v>0</v>
      </c>
      <c r="K40" s="88">
        <v>2.44</v>
      </c>
      <c r="L40" s="89">
        <f t="shared" si="3"/>
        <v>0</v>
      </c>
    </row>
    <row r="41" spans="1:12" s="71" customFormat="1" ht="12.75" customHeight="1" x14ac:dyDescent="0.2">
      <c r="A41" s="81"/>
      <c r="B41" s="82" t="s">
        <v>108</v>
      </c>
      <c r="C41" s="83" t="s">
        <v>140</v>
      </c>
      <c r="D41" s="12" t="s">
        <v>141</v>
      </c>
      <c r="E41" s="85"/>
      <c r="F41" s="84" t="s">
        <v>110</v>
      </c>
      <c r="G41" s="86">
        <f t="shared" si="0"/>
        <v>17.16</v>
      </c>
      <c r="H41" s="105">
        <f t="shared" si="1"/>
        <v>0</v>
      </c>
      <c r="I41" s="86">
        <v>17.16</v>
      </c>
      <c r="J41" s="87">
        <f t="shared" si="2"/>
        <v>0</v>
      </c>
      <c r="K41" s="88">
        <v>3.64</v>
      </c>
      <c r="L41" s="89">
        <f t="shared" si="3"/>
        <v>0</v>
      </c>
    </row>
    <row r="42" spans="1:12" s="71" customFormat="1" ht="12.75" customHeight="1" x14ac:dyDescent="0.2">
      <c r="A42" s="81"/>
      <c r="B42" s="82" t="s">
        <v>108</v>
      </c>
      <c r="C42" s="83" t="s">
        <v>142</v>
      </c>
      <c r="D42" s="12" t="s">
        <v>143</v>
      </c>
      <c r="E42" s="85"/>
      <c r="F42" s="84" t="s">
        <v>110</v>
      </c>
      <c r="G42" s="86">
        <f t="shared" si="0"/>
        <v>20.32</v>
      </c>
      <c r="H42" s="105">
        <f t="shared" si="1"/>
        <v>0</v>
      </c>
      <c r="I42" s="86">
        <v>20.32</v>
      </c>
      <c r="J42" s="87">
        <f t="shared" si="2"/>
        <v>0</v>
      </c>
      <c r="K42" s="88">
        <v>4.2</v>
      </c>
      <c r="L42" s="89">
        <f t="shared" si="3"/>
        <v>0</v>
      </c>
    </row>
    <row r="43" spans="1:12" ht="12.75" customHeight="1" x14ac:dyDescent="0.25">
      <c r="H43" s="107"/>
      <c r="I43" s="109"/>
    </row>
    <row r="44" spans="1:12" ht="12.75" customHeight="1" x14ac:dyDescent="0.25">
      <c r="D44" s="18" t="s">
        <v>61</v>
      </c>
      <c r="H44" s="107"/>
      <c r="I44" s="109"/>
    </row>
    <row r="45" spans="1:12" s="71" customFormat="1" ht="12.75" customHeight="1" x14ac:dyDescent="0.2">
      <c r="A45" s="81"/>
      <c r="B45" s="82" t="s">
        <v>108</v>
      </c>
      <c r="C45" s="83" t="s">
        <v>144</v>
      </c>
      <c r="D45" s="12" t="s">
        <v>145</v>
      </c>
      <c r="E45" s="85"/>
      <c r="F45" s="84" t="s">
        <v>110</v>
      </c>
      <c r="G45" s="86">
        <f>I45*(1-J45)</f>
        <v>4.5199999999999996</v>
      </c>
      <c r="H45" s="105">
        <f>E45*G45</f>
        <v>0</v>
      </c>
      <c r="I45" s="86">
        <v>4.5199999999999996</v>
      </c>
      <c r="J45" s="87">
        <f t="shared" ref="J45:J64" si="4">G$16/100</f>
        <v>0</v>
      </c>
      <c r="K45" s="88">
        <v>0.76</v>
      </c>
      <c r="L45" s="89">
        <f>E45*K45</f>
        <v>0</v>
      </c>
    </row>
    <row r="46" spans="1:12" s="71" customFormat="1" ht="12.75" customHeight="1" x14ac:dyDescent="0.2">
      <c r="A46" s="81"/>
      <c r="B46" s="82" t="s">
        <v>108</v>
      </c>
      <c r="C46" s="83" t="s">
        <v>146</v>
      </c>
      <c r="D46" s="12" t="s">
        <v>147</v>
      </c>
      <c r="E46" s="85"/>
      <c r="F46" s="84" t="s">
        <v>110</v>
      </c>
      <c r="G46" s="86">
        <f>I46*(1-J46)</f>
        <v>5.56</v>
      </c>
      <c r="H46" s="105">
        <f>E46*G46</f>
        <v>0</v>
      </c>
      <c r="I46" s="86">
        <v>5.56</v>
      </c>
      <c r="J46" s="87">
        <f t="shared" si="4"/>
        <v>0</v>
      </c>
      <c r="K46" s="88">
        <v>0.98</v>
      </c>
      <c r="L46" s="89">
        <f>E46*K46</f>
        <v>0</v>
      </c>
    </row>
    <row r="47" spans="1:12" s="71" customFormat="1" ht="12.75" customHeight="1" x14ac:dyDescent="0.2">
      <c r="A47" s="81"/>
      <c r="B47" s="82" t="s">
        <v>108</v>
      </c>
      <c r="C47" s="83" t="s">
        <v>148</v>
      </c>
      <c r="D47" s="12" t="s">
        <v>149</v>
      </c>
      <c r="E47" s="85"/>
      <c r="F47" s="84" t="s">
        <v>110</v>
      </c>
      <c r="G47" s="86">
        <f>I47*(1-J47)</f>
        <v>6.6</v>
      </c>
      <c r="H47" s="105">
        <f>E47*G47</f>
        <v>0</v>
      </c>
      <c r="I47" s="86">
        <v>6.6</v>
      </c>
      <c r="J47" s="87">
        <f t="shared" si="4"/>
        <v>0</v>
      </c>
      <c r="K47" s="88">
        <v>1.2</v>
      </c>
      <c r="L47" s="89">
        <f>E47*K47</f>
        <v>0</v>
      </c>
    </row>
    <row r="48" spans="1:12" s="71" customFormat="1" ht="12.75" customHeight="1" x14ac:dyDescent="0.2">
      <c r="A48" s="81"/>
      <c r="B48" s="82" t="s">
        <v>108</v>
      </c>
      <c r="C48" s="83" t="s">
        <v>150</v>
      </c>
      <c r="D48" s="12" t="s">
        <v>151</v>
      </c>
      <c r="E48" s="85"/>
      <c r="F48" s="84" t="s">
        <v>110</v>
      </c>
      <c r="G48" s="86">
        <f>I48*(1-J48)</f>
        <v>9</v>
      </c>
      <c r="H48" s="105">
        <f>E48*G48</f>
        <v>0</v>
      </c>
      <c r="I48" s="86">
        <v>9</v>
      </c>
      <c r="J48" s="87">
        <f t="shared" si="4"/>
        <v>0</v>
      </c>
      <c r="K48" s="88">
        <v>1.77</v>
      </c>
      <c r="L48" s="89">
        <f>E48*K48</f>
        <v>0</v>
      </c>
    </row>
    <row r="49" spans="1:12" s="71" customFormat="1" ht="6.95" customHeight="1" x14ac:dyDescent="0.2">
      <c r="A49" s="81"/>
      <c r="B49" s="82"/>
      <c r="C49" s="90"/>
      <c r="D49" s="12"/>
      <c r="E49" s="91"/>
      <c r="F49" s="84"/>
      <c r="G49" s="86"/>
      <c r="H49" s="106"/>
      <c r="I49" s="86"/>
      <c r="J49" s="92"/>
      <c r="K49" s="88"/>
      <c r="L49" s="89"/>
    </row>
    <row r="50" spans="1:12" s="71" customFormat="1" ht="12.75" customHeight="1" x14ac:dyDescent="0.2">
      <c r="A50" s="81"/>
      <c r="B50" s="82" t="s">
        <v>108</v>
      </c>
      <c r="C50" s="83" t="s">
        <v>152</v>
      </c>
      <c r="D50" s="12" t="s">
        <v>153</v>
      </c>
      <c r="E50" s="85"/>
      <c r="F50" s="84" t="s">
        <v>110</v>
      </c>
      <c r="G50" s="86">
        <f t="shared" ref="G50:G64" si="5">I50*(1-J50)</f>
        <v>3.92</v>
      </c>
      <c r="H50" s="105">
        <f t="shared" ref="H50:H64" si="6">E50*G50</f>
        <v>0</v>
      </c>
      <c r="I50" s="86">
        <v>3.92</v>
      </c>
      <c r="J50" s="87">
        <f t="shared" si="4"/>
        <v>0</v>
      </c>
      <c r="K50" s="88">
        <v>0.69</v>
      </c>
      <c r="L50" s="89">
        <f t="shared" ref="L50:L64" si="7">E50*K50</f>
        <v>0</v>
      </c>
    </row>
    <row r="51" spans="1:12" s="71" customFormat="1" ht="6.95" customHeight="1" x14ac:dyDescent="0.2">
      <c r="A51" s="81"/>
      <c r="B51" s="82"/>
      <c r="C51" s="90"/>
      <c r="D51" s="12"/>
      <c r="E51" s="91"/>
      <c r="F51" s="84"/>
      <c r="G51" s="86"/>
      <c r="H51" s="106"/>
      <c r="I51" s="86"/>
      <c r="J51" s="92"/>
      <c r="K51" s="88"/>
      <c r="L51" s="89"/>
    </row>
    <row r="52" spans="1:12" s="71" customFormat="1" ht="12.75" customHeight="1" x14ac:dyDescent="0.2">
      <c r="A52" s="81"/>
      <c r="B52" s="82" t="s">
        <v>108</v>
      </c>
      <c r="C52" s="83" t="s">
        <v>154</v>
      </c>
      <c r="D52" s="12" t="s">
        <v>155</v>
      </c>
      <c r="E52" s="85"/>
      <c r="F52" s="84" t="s">
        <v>110</v>
      </c>
      <c r="G52" s="86">
        <f t="shared" si="5"/>
        <v>4.88</v>
      </c>
      <c r="H52" s="105">
        <f t="shared" si="6"/>
        <v>0</v>
      </c>
      <c r="I52" s="86">
        <v>4.88</v>
      </c>
      <c r="J52" s="87">
        <f t="shared" si="4"/>
        <v>0</v>
      </c>
      <c r="K52" s="88">
        <v>0.98</v>
      </c>
      <c r="L52" s="89">
        <f t="shared" si="7"/>
        <v>0</v>
      </c>
    </row>
    <row r="53" spans="1:12" s="71" customFormat="1" ht="12.75" customHeight="1" x14ac:dyDescent="0.2">
      <c r="A53" s="81"/>
      <c r="B53" s="82" t="s">
        <v>108</v>
      </c>
      <c r="C53" s="83" t="s">
        <v>156</v>
      </c>
      <c r="D53" s="12" t="s">
        <v>157</v>
      </c>
      <c r="E53" s="85"/>
      <c r="F53" s="84" t="s">
        <v>110</v>
      </c>
      <c r="G53" s="86">
        <f t="shared" si="5"/>
        <v>6.28</v>
      </c>
      <c r="H53" s="105">
        <f t="shared" si="6"/>
        <v>0</v>
      </c>
      <c r="I53" s="86">
        <v>6.28</v>
      </c>
      <c r="J53" s="87">
        <f t="shared" si="4"/>
        <v>0</v>
      </c>
      <c r="K53" s="88">
        <v>1.2</v>
      </c>
      <c r="L53" s="89">
        <f t="shared" si="7"/>
        <v>0</v>
      </c>
    </row>
    <row r="54" spans="1:12" s="71" customFormat="1" ht="12.75" customHeight="1" x14ac:dyDescent="0.2">
      <c r="A54" s="81"/>
      <c r="B54" s="82" t="s">
        <v>108</v>
      </c>
      <c r="C54" s="83" t="s">
        <v>158</v>
      </c>
      <c r="D54" s="12" t="s">
        <v>159</v>
      </c>
      <c r="E54" s="85"/>
      <c r="F54" s="84" t="s">
        <v>110</v>
      </c>
      <c r="G54" s="86">
        <f t="shared" si="5"/>
        <v>7.76</v>
      </c>
      <c r="H54" s="105">
        <f t="shared" si="6"/>
        <v>0</v>
      </c>
      <c r="I54" s="86">
        <v>7.76</v>
      </c>
      <c r="J54" s="87">
        <f t="shared" si="4"/>
        <v>0</v>
      </c>
      <c r="K54" s="88">
        <v>1.54</v>
      </c>
      <c r="L54" s="89">
        <f t="shared" si="7"/>
        <v>0</v>
      </c>
    </row>
    <row r="55" spans="1:12" s="71" customFormat="1" ht="12.75" customHeight="1" x14ac:dyDescent="0.2">
      <c r="A55" s="81"/>
      <c r="B55" s="82" t="s">
        <v>108</v>
      </c>
      <c r="C55" s="83" t="s">
        <v>160</v>
      </c>
      <c r="D55" s="12" t="s">
        <v>161</v>
      </c>
      <c r="E55" s="85"/>
      <c r="F55" s="84" t="s">
        <v>110</v>
      </c>
      <c r="G55" s="86">
        <f t="shared" si="5"/>
        <v>10.64</v>
      </c>
      <c r="H55" s="105">
        <f t="shared" si="6"/>
        <v>0</v>
      </c>
      <c r="I55" s="86">
        <v>10.64</v>
      </c>
      <c r="J55" s="87">
        <f t="shared" si="4"/>
        <v>0</v>
      </c>
      <c r="K55" s="88">
        <v>2.1800000000000002</v>
      </c>
      <c r="L55" s="89">
        <f t="shared" si="7"/>
        <v>0</v>
      </c>
    </row>
    <row r="56" spans="1:12" s="71" customFormat="1" ht="12.75" customHeight="1" x14ac:dyDescent="0.2">
      <c r="A56" s="81"/>
      <c r="B56" s="82" t="s">
        <v>108</v>
      </c>
      <c r="C56" s="83" t="s">
        <v>162</v>
      </c>
      <c r="D56" s="12" t="s">
        <v>163</v>
      </c>
      <c r="E56" s="85"/>
      <c r="F56" s="84" t="s">
        <v>110</v>
      </c>
      <c r="G56" s="86">
        <f t="shared" si="5"/>
        <v>15.72</v>
      </c>
      <c r="H56" s="105">
        <f t="shared" si="6"/>
        <v>0</v>
      </c>
      <c r="I56" s="86">
        <v>15.72</v>
      </c>
      <c r="J56" s="87">
        <f t="shared" si="4"/>
        <v>0</v>
      </c>
      <c r="K56" s="88">
        <v>3.1</v>
      </c>
      <c r="L56" s="89">
        <f t="shared" si="7"/>
        <v>0</v>
      </c>
    </row>
    <row r="57" spans="1:12" s="71" customFormat="1" ht="12.75" customHeight="1" x14ac:dyDescent="0.2">
      <c r="A57" s="81"/>
      <c r="B57" s="82" t="s">
        <v>108</v>
      </c>
      <c r="C57" s="83" t="s">
        <v>164</v>
      </c>
      <c r="D57" s="12" t="s">
        <v>165</v>
      </c>
      <c r="E57" s="85"/>
      <c r="F57" s="84" t="s">
        <v>110</v>
      </c>
      <c r="G57" s="86">
        <f t="shared" si="5"/>
        <v>18.32</v>
      </c>
      <c r="H57" s="105">
        <f t="shared" si="6"/>
        <v>0</v>
      </c>
      <c r="I57" s="86">
        <v>18.32</v>
      </c>
      <c r="J57" s="87">
        <f t="shared" si="4"/>
        <v>0</v>
      </c>
      <c r="K57" s="88">
        <v>3.69</v>
      </c>
      <c r="L57" s="89">
        <f t="shared" si="7"/>
        <v>0</v>
      </c>
    </row>
    <row r="58" spans="1:12" s="71" customFormat="1" ht="6.95" customHeight="1" x14ac:dyDescent="0.2">
      <c r="A58" s="81"/>
      <c r="B58" s="82"/>
      <c r="C58" s="90"/>
      <c r="D58" s="12"/>
      <c r="E58" s="91"/>
      <c r="F58" s="84"/>
      <c r="G58" s="86"/>
      <c r="H58" s="106"/>
      <c r="I58" s="86"/>
      <c r="J58" s="92"/>
      <c r="K58" s="88"/>
      <c r="L58" s="89"/>
    </row>
    <row r="59" spans="1:12" s="71" customFormat="1" ht="12.75" customHeight="1" x14ac:dyDescent="0.2">
      <c r="A59" s="81"/>
      <c r="B59" s="82" t="s">
        <v>108</v>
      </c>
      <c r="C59" s="83" t="s">
        <v>166</v>
      </c>
      <c r="D59" s="12" t="s">
        <v>167</v>
      </c>
      <c r="E59" s="85"/>
      <c r="F59" s="84" t="s">
        <v>110</v>
      </c>
      <c r="G59" s="86">
        <f t="shared" si="5"/>
        <v>7.04</v>
      </c>
      <c r="H59" s="105">
        <f t="shared" si="6"/>
        <v>0</v>
      </c>
      <c r="I59" s="86">
        <v>7.04</v>
      </c>
      <c r="J59" s="87">
        <f t="shared" si="4"/>
        <v>0</v>
      </c>
      <c r="K59" s="88">
        <v>1.33</v>
      </c>
      <c r="L59" s="89">
        <f t="shared" si="7"/>
        <v>0</v>
      </c>
    </row>
    <row r="60" spans="1:12" s="71" customFormat="1" ht="12.75" customHeight="1" x14ac:dyDescent="0.2">
      <c r="A60" s="81"/>
      <c r="B60" s="82" t="s">
        <v>108</v>
      </c>
      <c r="C60" s="83" t="s">
        <v>168</v>
      </c>
      <c r="D60" s="12" t="s">
        <v>169</v>
      </c>
      <c r="E60" s="85"/>
      <c r="F60" s="84" t="s">
        <v>110</v>
      </c>
      <c r="G60" s="86">
        <f t="shared" si="5"/>
        <v>7.96</v>
      </c>
      <c r="H60" s="105">
        <f t="shared" si="6"/>
        <v>0</v>
      </c>
      <c r="I60" s="86">
        <v>7.96</v>
      </c>
      <c r="J60" s="87">
        <f t="shared" si="4"/>
        <v>0</v>
      </c>
      <c r="K60" s="88">
        <v>1.54</v>
      </c>
      <c r="L60" s="89">
        <f t="shared" si="7"/>
        <v>0</v>
      </c>
    </row>
    <row r="61" spans="1:12" s="71" customFormat="1" ht="12.75" customHeight="1" x14ac:dyDescent="0.2">
      <c r="A61" s="81"/>
      <c r="B61" s="82" t="s">
        <v>108</v>
      </c>
      <c r="C61" s="83" t="s">
        <v>170</v>
      </c>
      <c r="D61" s="12" t="s">
        <v>171</v>
      </c>
      <c r="E61" s="85"/>
      <c r="F61" s="84" t="s">
        <v>110</v>
      </c>
      <c r="G61" s="86">
        <f t="shared" si="5"/>
        <v>9.48</v>
      </c>
      <c r="H61" s="105">
        <f t="shared" si="6"/>
        <v>0</v>
      </c>
      <c r="I61" s="86">
        <v>9.48</v>
      </c>
      <c r="J61" s="87">
        <f t="shared" si="4"/>
        <v>0</v>
      </c>
      <c r="K61" s="88">
        <v>1.92</v>
      </c>
      <c r="L61" s="89">
        <f t="shared" si="7"/>
        <v>0</v>
      </c>
    </row>
    <row r="62" spans="1:12" s="71" customFormat="1" ht="12.75" customHeight="1" x14ac:dyDescent="0.2">
      <c r="A62" s="81"/>
      <c r="B62" s="82" t="s">
        <v>108</v>
      </c>
      <c r="C62" s="83" t="s">
        <v>172</v>
      </c>
      <c r="D62" s="12" t="s">
        <v>173</v>
      </c>
      <c r="E62" s="85"/>
      <c r="F62" s="84" t="s">
        <v>110</v>
      </c>
      <c r="G62" s="86">
        <f t="shared" si="5"/>
        <v>13.52</v>
      </c>
      <c r="H62" s="105">
        <f t="shared" si="6"/>
        <v>0</v>
      </c>
      <c r="I62" s="86">
        <v>13.52</v>
      </c>
      <c r="J62" s="87">
        <f t="shared" si="4"/>
        <v>0</v>
      </c>
      <c r="K62" s="88">
        <v>2.79</v>
      </c>
      <c r="L62" s="89">
        <f t="shared" si="7"/>
        <v>0</v>
      </c>
    </row>
    <row r="63" spans="1:12" s="71" customFormat="1" ht="12.75" customHeight="1" x14ac:dyDescent="0.2">
      <c r="A63" s="81"/>
      <c r="B63" s="82" t="s">
        <v>108</v>
      </c>
      <c r="C63" s="83" t="s">
        <v>174</v>
      </c>
      <c r="D63" s="12" t="s">
        <v>175</v>
      </c>
      <c r="E63" s="85"/>
      <c r="F63" s="84" t="s">
        <v>110</v>
      </c>
      <c r="G63" s="86">
        <f t="shared" si="5"/>
        <v>17.16</v>
      </c>
      <c r="H63" s="105">
        <f t="shared" si="6"/>
        <v>0</v>
      </c>
      <c r="I63" s="86">
        <v>17.16</v>
      </c>
      <c r="J63" s="87">
        <f t="shared" si="4"/>
        <v>0</v>
      </c>
      <c r="K63" s="88">
        <v>3.81</v>
      </c>
      <c r="L63" s="89">
        <f t="shared" si="7"/>
        <v>0</v>
      </c>
    </row>
    <row r="64" spans="1:12" s="71" customFormat="1" ht="12.75" customHeight="1" x14ac:dyDescent="0.2">
      <c r="A64" s="81"/>
      <c r="B64" s="82" t="s">
        <v>108</v>
      </c>
      <c r="C64" s="83" t="s">
        <v>176</v>
      </c>
      <c r="D64" s="12" t="s">
        <v>177</v>
      </c>
      <c r="E64" s="85"/>
      <c r="F64" s="84" t="s">
        <v>110</v>
      </c>
      <c r="G64" s="86">
        <f t="shared" si="5"/>
        <v>20.32</v>
      </c>
      <c r="H64" s="105">
        <f t="shared" si="6"/>
        <v>0</v>
      </c>
      <c r="I64" s="86">
        <v>20.32</v>
      </c>
      <c r="J64" s="87">
        <f t="shared" si="4"/>
        <v>0</v>
      </c>
      <c r="K64" s="88">
        <v>4.4400000000000004</v>
      </c>
      <c r="L64" s="89">
        <f t="shared" si="7"/>
        <v>0</v>
      </c>
    </row>
    <row r="65" spans="1:12" ht="12.75" customHeight="1" x14ac:dyDescent="0.25">
      <c r="H65" s="107"/>
      <c r="I65" s="109"/>
    </row>
    <row r="66" spans="1:12" ht="12.75" customHeight="1" x14ac:dyDescent="0.25">
      <c r="D66" s="18" t="s">
        <v>107</v>
      </c>
      <c r="H66" s="107"/>
      <c r="I66" s="109"/>
    </row>
    <row r="67" spans="1:12" s="71" customFormat="1" ht="12.75" customHeight="1" x14ac:dyDescent="0.2">
      <c r="A67" s="81"/>
      <c r="B67" s="82" t="s">
        <v>108</v>
      </c>
      <c r="C67" s="83" t="s">
        <v>178</v>
      </c>
      <c r="D67" s="12" t="s">
        <v>179</v>
      </c>
      <c r="E67" s="85"/>
      <c r="F67" s="84" t="s">
        <v>110</v>
      </c>
      <c r="G67" s="86">
        <f>I67*(1-J67)</f>
        <v>14.28</v>
      </c>
      <c r="H67" s="105">
        <f>E67*G67</f>
        <v>0</v>
      </c>
      <c r="I67" s="86">
        <v>14.28</v>
      </c>
      <c r="J67" s="87">
        <f t="shared" ref="J67:J69" si="8">G$16/100</f>
        <v>0</v>
      </c>
      <c r="K67" s="88">
        <v>2.69</v>
      </c>
      <c r="L67" s="89">
        <f>E67*K67</f>
        <v>0</v>
      </c>
    </row>
    <row r="68" spans="1:12" s="71" customFormat="1" ht="12.75" customHeight="1" x14ac:dyDescent="0.2">
      <c r="A68" s="81"/>
      <c r="B68" s="82" t="s">
        <v>108</v>
      </c>
      <c r="C68" s="83" t="s">
        <v>180</v>
      </c>
      <c r="D68" s="12" t="s">
        <v>181</v>
      </c>
      <c r="E68" s="85"/>
      <c r="F68" s="84" t="s">
        <v>110</v>
      </c>
      <c r="G68" s="86">
        <f>I68*(1-J68)</f>
        <v>18.68</v>
      </c>
      <c r="H68" s="105">
        <f>E68*G68</f>
        <v>0</v>
      </c>
      <c r="I68" s="86">
        <v>18.68</v>
      </c>
      <c r="J68" s="87">
        <f t="shared" si="8"/>
        <v>0</v>
      </c>
      <c r="K68" s="88">
        <v>3.76</v>
      </c>
      <c r="L68" s="89">
        <f>E68*K68</f>
        <v>0</v>
      </c>
    </row>
    <row r="69" spans="1:12" s="71" customFormat="1" ht="12.75" customHeight="1" x14ac:dyDescent="0.2">
      <c r="A69" s="81"/>
      <c r="B69" s="82" t="s">
        <v>108</v>
      </c>
      <c r="C69" s="83" t="s">
        <v>182</v>
      </c>
      <c r="D69" s="12" t="s">
        <v>183</v>
      </c>
      <c r="E69" s="85"/>
      <c r="F69" s="84" t="s">
        <v>110</v>
      </c>
      <c r="G69" s="86">
        <f>I69*(1-J69)</f>
        <v>24.24</v>
      </c>
      <c r="H69" s="105">
        <f>E69*G69</f>
        <v>0</v>
      </c>
      <c r="I69" s="86">
        <v>24.24</v>
      </c>
      <c r="J69" s="87">
        <f t="shared" si="8"/>
        <v>0</v>
      </c>
      <c r="K69" s="88">
        <v>4.8099999999999996</v>
      </c>
      <c r="L69" s="89">
        <f>E69*K69</f>
        <v>0</v>
      </c>
    </row>
    <row r="70" spans="1:12" ht="12.75" customHeight="1" x14ac:dyDescent="0.25">
      <c r="H70" s="107"/>
      <c r="I70" s="109"/>
    </row>
    <row r="71" spans="1:12" ht="12.75" customHeight="1" x14ac:dyDescent="0.25">
      <c r="D71" s="18" t="s">
        <v>62</v>
      </c>
      <c r="H71" s="107"/>
      <c r="I71" s="109"/>
    </row>
    <row r="72" spans="1:12" s="71" customFormat="1" ht="12.75" customHeight="1" x14ac:dyDescent="0.2">
      <c r="A72" s="81"/>
      <c r="B72" s="82" t="s">
        <v>108</v>
      </c>
      <c r="C72" s="83" t="s">
        <v>184</v>
      </c>
      <c r="D72" s="12" t="s">
        <v>185</v>
      </c>
      <c r="E72" s="85"/>
      <c r="F72" s="84" t="s">
        <v>110</v>
      </c>
      <c r="G72" s="86">
        <f t="shared" ref="G72:G73" si="9">I72*(1-J72)</f>
        <v>35.56</v>
      </c>
      <c r="H72" s="105">
        <f t="shared" ref="H72:H73" si="10">E72*G72</f>
        <v>0</v>
      </c>
      <c r="I72" s="86">
        <v>35.56</v>
      </c>
      <c r="J72" s="87">
        <f t="shared" ref="J72:J74" si="11">G$16/100</f>
        <v>0</v>
      </c>
      <c r="K72" s="88">
        <v>4.74</v>
      </c>
      <c r="L72" s="89">
        <f t="shared" ref="L72:L73" si="12">E72*K72</f>
        <v>0</v>
      </c>
    </row>
    <row r="73" spans="1:12" s="71" customFormat="1" ht="12.75" customHeight="1" x14ac:dyDescent="0.2">
      <c r="A73" s="81"/>
      <c r="B73" s="82" t="s">
        <v>108</v>
      </c>
      <c r="C73" s="83" t="s">
        <v>186</v>
      </c>
      <c r="D73" s="12" t="s">
        <v>187</v>
      </c>
      <c r="E73" s="85"/>
      <c r="F73" s="84" t="s">
        <v>110</v>
      </c>
      <c r="G73" s="86">
        <f t="shared" si="9"/>
        <v>39.96</v>
      </c>
      <c r="H73" s="105">
        <f t="shared" si="10"/>
        <v>0</v>
      </c>
      <c r="I73" s="86">
        <v>39.96</v>
      </c>
      <c r="J73" s="87">
        <f t="shared" si="11"/>
        <v>0</v>
      </c>
      <c r="K73" s="88">
        <v>5.8</v>
      </c>
      <c r="L73" s="89">
        <f t="shared" si="12"/>
        <v>0</v>
      </c>
    </row>
    <row r="74" spans="1:12" s="71" customFormat="1" ht="12.75" customHeight="1" x14ac:dyDescent="0.2">
      <c r="A74" s="81"/>
      <c r="B74" s="82" t="s">
        <v>108</v>
      </c>
      <c r="C74" s="83" t="s">
        <v>188</v>
      </c>
      <c r="D74" s="12" t="s">
        <v>189</v>
      </c>
      <c r="E74" s="85"/>
      <c r="F74" s="84" t="s">
        <v>110</v>
      </c>
      <c r="G74" s="86">
        <f>I74*(1-J74)</f>
        <v>57.2</v>
      </c>
      <c r="H74" s="105">
        <f>E74*G74</f>
        <v>0</v>
      </c>
      <c r="I74" s="86">
        <v>57.2</v>
      </c>
      <c r="J74" s="87">
        <f t="shared" si="11"/>
        <v>0</v>
      </c>
      <c r="K74" s="88">
        <v>7.91</v>
      </c>
      <c r="L74" s="89">
        <f>E74*K74</f>
        <v>0</v>
      </c>
    </row>
    <row r="75" spans="1:12" ht="12.75" customHeight="1" x14ac:dyDescent="0.25">
      <c r="H75" s="107"/>
      <c r="I75" s="109"/>
    </row>
    <row r="76" spans="1:12" ht="12.75" customHeight="1" x14ac:dyDescent="0.25">
      <c r="D76" s="18" t="s">
        <v>63</v>
      </c>
      <c r="H76" s="107"/>
      <c r="I76" s="109"/>
    </row>
    <row r="77" spans="1:12" s="71" customFormat="1" ht="12.75" customHeight="1" x14ac:dyDescent="0.25">
      <c r="A77" s="93"/>
      <c r="B77" s="82" t="s">
        <v>108</v>
      </c>
      <c r="C77" s="83" t="s">
        <v>190</v>
      </c>
      <c r="D77" s="12" t="s">
        <v>191</v>
      </c>
      <c r="E77" s="85"/>
      <c r="F77" s="84" t="s">
        <v>110</v>
      </c>
      <c r="G77" s="86">
        <f t="shared" ref="G77:G83" si="13">I77*(1-J77)</f>
        <v>2.44</v>
      </c>
      <c r="H77" s="105">
        <f t="shared" ref="H77:H83" si="14">E77*G77</f>
        <v>0</v>
      </c>
      <c r="I77" s="86">
        <v>2.44</v>
      </c>
      <c r="J77" s="87">
        <f t="shared" ref="J77:J83" si="15">G$16/100</f>
        <v>0</v>
      </c>
      <c r="K77" s="88">
        <v>0.33</v>
      </c>
      <c r="L77" s="89">
        <f t="shared" ref="L77:L83" si="16">E77*K77</f>
        <v>0</v>
      </c>
    </row>
    <row r="78" spans="1:12" s="71" customFormat="1" ht="12.75" customHeight="1" x14ac:dyDescent="0.25">
      <c r="A78" s="93"/>
      <c r="B78" s="82" t="s">
        <v>108</v>
      </c>
      <c r="C78" s="83" t="s">
        <v>192</v>
      </c>
      <c r="D78" s="12" t="s">
        <v>193</v>
      </c>
      <c r="E78" s="85"/>
      <c r="F78" s="84" t="s">
        <v>110</v>
      </c>
      <c r="G78" s="86">
        <f t="shared" si="13"/>
        <v>3.16</v>
      </c>
      <c r="H78" s="105">
        <f t="shared" si="14"/>
        <v>0</v>
      </c>
      <c r="I78" s="86">
        <v>3.16</v>
      </c>
      <c r="J78" s="87">
        <f t="shared" si="15"/>
        <v>0</v>
      </c>
      <c r="K78" s="88">
        <v>0.55000000000000004</v>
      </c>
      <c r="L78" s="89">
        <f t="shared" si="16"/>
        <v>0</v>
      </c>
    </row>
    <row r="79" spans="1:12" s="71" customFormat="1" ht="12.75" customHeight="1" x14ac:dyDescent="0.25">
      <c r="A79" s="93"/>
      <c r="B79" s="82" t="s">
        <v>108</v>
      </c>
      <c r="C79" s="83" t="s">
        <v>194</v>
      </c>
      <c r="D79" s="12" t="s">
        <v>195</v>
      </c>
      <c r="E79" s="85"/>
      <c r="F79" s="84" t="s">
        <v>110</v>
      </c>
      <c r="G79" s="86">
        <f t="shared" si="13"/>
        <v>4.12</v>
      </c>
      <c r="H79" s="105">
        <f t="shared" si="14"/>
        <v>0</v>
      </c>
      <c r="I79" s="86">
        <v>4.12</v>
      </c>
      <c r="J79" s="87">
        <f t="shared" si="15"/>
        <v>0</v>
      </c>
      <c r="K79" s="88">
        <v>0.76</v>
      </c>
      <c r="L79" s="89">
        <f t="shared" si="16"/>
        <v>0</v>
      </c>
    </row>
    <row r="80" spans="1:12" s="71" customFormat="1" ht="12.75" customHeight="1" x14ac:dyDescent="0.25">
      <c r="A80" s="93"/>
      <c r="B80" s="82" t="s">
        <v>108</v>
      </c>
      <c r="C80" s="83" t="s">
        <v>196</v>
      </c>
      <c r="D80" s="12" t="s">
        <v>197</v>
      </c>
      <c r="E80" s="85"/>
      <c r="F80" s="84" t="s">
        <v>110</v>
      </c>
      <c r="G80" s="86">
        <f t="shared" si="13"/>
        <v>5.04</v>
      </c>
      <c r="H80" s="105">
        <f t="shared" si="14"/>
        <v>0</v>
      </c>
      <c r="I80" s="86">
        <v>5.04</v>
      </c>
      <c r="J80" s="87">
        <f t="shared" si="15"/>
        <v>0</v>
      </c>
      <c r="K80" s="88">
        <v>0.98</v>
      </c>
      <c r="L80" s="89">
        <f t="shared" si="16"/>
        <v>0</v>
      </c>
    </row>
    <row r="81" spans="1:12" s="71" customFormat="1" ht="12.75" customHeight="1" x14ac:dyDescent="0.25">
      <c r="A81" s="93"/>
      <c r="B81" s="82" t="s">
        <v>108</v>
      </c>
      <c r="C81" s="83" t="s">
        <v>198</v>
      </c>
      <c r="D81" s="12" t="s">
        <v>199</v>
      </c>
      <c r="E81" s="85"/>
      <c r="F81" s="84" t="s">
        <v>110</v>
      </c>
      <c r="G81" s="86">
        <f t="shared" si="13"/>
        <v>7.6</v>
      </c>
      <c r="H81" s="105">
        <f t="shared" si="14"/>
        <v>0</v>
      </c>
      <c r="I81" s="86">
        <v>7.6</v>
      </c>
      <c r="J81" s="87">
        <f t="shared" si="15"/>
        <v>0</v>
      </c>
      <c r="K81" s="88">
        <v>1.54</v>
      </c>
      <c r="L81" s="89">
        <f t="shared" si="16"/>
        <v>0</v>
      </c>
    </row>
    <row r="82" spans="1:12" s="71" customFormat="1" ht="12.75" customHeight="1" x14ac:dyDescent="0.25">
      <c r="A82" s="93"/>
      <c r="B82" s="82" t="s">
        <v>108</v>
      </c>
      <c r="C82" s="83" t="s">
        <v>200</v>
      </c>
      <c r="D82" s="12" t="s">
        <v>201</v>
      </c>
      <c r="E82" s="85"/>
      <c r="F82" s="84" t="s">
        <v>110</v>
      </c>
      <c r="G82" s="86">
        <f t="shared" si="13"/>
        <v>11.52</v>
      </c>
      <c r="H82" s="105">
        <f t="shared" si="14"/>
        <v>0</v>
      </c>
      <c r="I82" s="86">
        <v>11.52</v>
      </c>
      <c r="J82" s="87">
        <f t="shared" si="15"/>
        <v>0</v>
      </c>
      <c r="K82" s="88">
        <v>2.1800000000000002</v>
      </c>
      <c r="L82" s="89">
        <f t="shared" si="16"/>
        <v>0</v>
      </c>
    </row>
    <row r="83" spans="1:12" s="71" customFormat="1" ht="12.75" customHeight="1" x14ac:dyDescent="0.25">
      <c r="A83" s="93"/>
      <c r="B83" s="82" t="s">
        <v>108</v>
      </c>
      <c r="C83" s="83" t="s">
        <v>202</v>
      </c>
      <c r="D83" s="12" t="s">
        <v>203</v>
      </c>
      <c r="E83" s="85"/>
      <c r="F83" s="84" t="s">
        <v>110</v>
      </c>
      <c r="G83" s="86">
        <f t="shared" si="13"/>
        <v>16.079999999999998</v>
      </c>
      <c r="H83" s="105">
        <f t="shared" si="14"/>
        <v>0</v>
      </c>
      <c r="I83" s="86">
        <v>16.079999999999998</v>
      </c>
      <c r="J83" s="87">
        <f t="shared" si="15"/>
        <v>0</v>
      </c>
      <c r="K83" s="88">
        <v>3.33</v>
      </c>
      <c r="L83" s="89">
        <f t="shared" si="16"/>
        <v>0</v>
      </c>
    </row>
    <row r="84" spans="1:12" ht="12.75" customHeight="1" x14ac:dyDescent="0.25">
      <c r="H84" s="107"/>
      <c r="I84" s="109"/>
    </row>
    <row r="85" spans="1:12" ht="12.75" customHeight="1" x14ac:dyDescent="0.25">
      <c r="D85" s="18" t="s">
        <v>64</v>
      </c>
      <c r="H85" s="107"/>
      <c r="I85" s="109"/>
    </row>
    <row r="86" spans="1:12" s="71" customFormat="1" ht="12.75" customHeight="1" x14ac:dyDescent="0.2">
      <c r="A86" s="81"/>
      <c r="B86" s="82" t="s">
        <v>108</v>
      </c>
      <c r="C86" s="83" t="s">
        <v>204</v>
      </c>
      <c r="D86" s="12" t="s">
        <v>205</v>
      </c>
      <c r="E86" s="85"/>
      <c r="F86" s="84" t="s">
        <v>110</v>
      </c>
      <c r="G86" s="86">
        <f>I86*(1-J86)</f>
        <v>2.3199999999999998</v>
      </c>
      <c r="H86" s="105">
        <f>E86*G86</f>
        <v>0</v>
      </c>
      <c r="I86" s="86">
        <v>2.3199999999999998</v>
      </c>
      <c r="J86" s="87">
        <f t="shared" ref="J86:J88" si="17">G$16/100</f>
        <v>0</v>
      </c>
      <c r="K86" s="88">
        <v>0.28999999999999998</v>
      </c>
      <c r="L86" s="89">
        <f>E86*K86</f>
        <v>0</v>
      </c>
    </row>
    <row r="87" spans="1:12" s="71" customFormat="1" ht="12.75" customHeight="1" x14ac:dyDescent="0.2">
      <c r="A87" s="81"/>
      <c r="B87" s="82" t="s">
        <v>108</v>
      </c>
      <c r="C87" s="83" t="s">
        <v>206</v>
      </c>
      <c r="D87" s="12" t="s">
        <v>207</v>
      </c>
      <c r="E87" s="85"/>
      <c r="F87" s="84" t="s">
        <v>110</v>
      </c>
      <c r="G87" s="86">
        <f t="shared" ref="G87:G88" si="18">I87*(1-J87)</f>
        <v>2.52</v>
      </c>
      <c r="H87" s="105">
        <f t="shared" ref="H87:H88" si="19">E87*G87</f>
        <v>0</v>
      </c>
      <c r="I87" s="86">
        <v>2.52</v>
      </c>
      <c r="J87" s="87">
        <f t="shared" si="17"/>
        <v>0</v>
      </c>
      <c r="K87" s="88">
        <v>0.34</v>
      </c>
      <c r="L87" s="89">
        <f t="shared" ref="L87:L88" si="20">E87*K87</f>
        <v>0</v>
      </c>
    </row>
    <row r="88" spans="1:12" s="71" customFormat="1" ht="12.75" customHeight="1" x14ac:dyDescent="0.2">
      <c r="A88" s="81"/>
      <c r="B88" s="82" t="s">
        <v>108</v>
      </c>
      <c r="C88" s="83" t="s">
        <v>208</v>
      </c>
      <c r="D88" s="12" t="s">
        <v>209</v>
      </c>
      <c r="E88" s="85"/>
      <c r="F88" s="84" t="s">
        <v>110</v>
      </c>
      <c r="G88" s="86">
        <f t="shared" si="18"/>
        <v>3.64</v>
      </c>
      <c r="H88" s="105">
        <f t="shared" si="19"/>
        <v>0</v>
      </c>
      <c r="I88" s="86">
        <v>3.64</v>
      </c>
      <c r="J88" s="87">
        <f t="shared" si="17"/>
        <v>0</v>
      </c>
      <c r="K88" s="88">
        <v>0.65</v>
      </c>
      <c r="L88" s="89">
        <f t="shared" si="20"/>
        <v>0</v>
      </c>
    </row>
    <row r="89" spans="1:12" ht="12.75" customHeight="1" x14ac:dyDescent="0.25">
      <c r="D89" s="56"/>
      <c r="H89" s="107"/>
      <c r="I89" s="109"/>
    </row>
    <row r="90" spans="1:12" ht="12.75" customHeight="1" x14ac:dyDescent="0.25">
      <c r="D90" s="18" t="s">
        <v>67</v>
      </c>
      <c r="H90" s="107"/>
      <c r="I90" s="109"/>
    </row>
    <row r="91" spans="1:12" s="71" customFormat="1" ht="12.75" customHeight="1" x14ac:dyDescent="0.25">
      <c r="A91" s="2"/>
      <c r="B91" s="82" t="s">
        <v>108</v>
      </c>
      <c r="C91" s="94" t="s">
        <v>210</v>
      </c>
      <c r="D91" s="12" t="s">
        <v>212</v>
      </c>
      <c r="E91" s="85"/>
      <c r="F91" s="84" t="s">
        <v>211</v>
      </c>
      <c r="G91" s="86">
        <f t="shared" ref="G91:G92" si="21">I91*(1-J91)</f>
        <v>12.72</v>
      </c>
      <c r="H91" s="105">
        <f t="shared" ref="H91:H92" si="22">E91*G91</f>
        <v>0</v>
      </c>
      <c r="I91" s="86">
        <v>12.72</v>
      </c>
      <c r="J91" s="87">
        <f>G$16/100</f>
        <v>0</v>
      </c>
      <c r="K91" s="88">
        <v>0.77</v>
      </c>
      <c r="L91" s="89">
        <f t="shared" ref="L91:L92" si="23">E91*K91</f>
        <v>0</v>
      </c>
    </row>
    <row r="92" spans="1:12" s="71" customFormat="1" ht="12.75" customHeight="1" x14ac:dyDescent="0.25">
      <c r="A92" s="2"/>
      <c r="B92" s="82" t="s">
        <v>108</v>
      </c>
      <c r="C92" s="95" t="s">
        <v>213</v>
      </c>
      <c r="D92" s="12" t="s">
        <v>214</v>
      </c>
      <c r="E92" s="85"/>
      <c r="F92" s="84" t="s">
        <v>211</v>
      </c>
      <c r="G92" s="86">
        <f t="shared" si="21"/>
        <v>1.72</v>
      </c>
      <c r="H92" s="105">
        <f t="shared" si="22"/>
        <v>0</v>
      </c>
      <c r="I92" s="86">
        <v>1.72</v>
      </c>
      <c r="J92" s="87">
        <f t="shared" ref="J92:J106" si="24">G$16/100</f>
        <v>0</v>
      </c>
      <c r="K92" s="88">
        <v>0.152</v>
      </c>
      <c r="L92" s="89">
        <f t="shared" si="23"/>
        <v>0</v>
      </c>
    </row>
    <row r="93" spans="1:12" s="71" customFormat="1" ht="12.75" customHeight="1" x14ac:dyDescent="0.2">
      <c r="A93" s="81"/>
      <c r="B93" s="82" t="s">
        <v>108</v>
      </c>
      <c r="C93" s="83" t="s">
        <v>215</v>
      </c>
      <c r="D93" s="12" t="s">
        <v>217</v>
      </c>
      <c r="E93" s="85"/>
      <c r="F93" s="84" t="s">
        <v>216</v>
      </c>
      <c r="G93" s="86">
        <f>I93*(1-J93)</f>
        <v>1.78</v>
      </c>
      <c r="H93" s="105">
        <f>E93*G93</f>
        <v>0</v>
      </c>
      <c r="I93" s="86">
        <v>1.78</v>
      </c>
      <c r="J93" s="87">
        <f t="shared" si="24"/>
        <v>0</v>
      </c>
      <c r="K93" s="88">
        <v>0.04</v>
      </c>
      <c r="L93" s="89">
        <f>E93*K93</f>
        <v>0</v>
      </c>
    </row>
    <row r="94" spans="1:12" s="71" customFormat="1" ht="12.75" customHeight="1" x14ac:dyDescent="0.2">
      <c r="A94" s="81"/>
      <c r="B94" s="82" t="s">
        <v>108</v>
      </c>
      <c r="C94" s="83" t="s">
        <v>218</v>
      </c>
      <c r="D94" s="12" t="s">
        <v>219</v>
      </c>
      <c r="E94" s="85"/>
      <c r="F94" s="84" t="s">
        <v>216</v>
      </c>
      <c r="G94" s="86">
        <f>I94*(1-J94)</f>
        <v>1.1599999999999999</v>
      </c>
      <c r="H94" s="105">
        <f>E94*G94</f>
        <v>0</v>
      </c>
      <c r="I94" s="86">
        <v>1.1599999999999999</v>
      </c>
      <c r="J94" s="87">
        <f t="shared" si="24"/>
        <v>0</v>
      </c>
      <c r="K94" s="88">
        <v>0.06</v>
      </c>
      <c r="L94" s="89">
        <f>E94*K94</f>
        <v>0</v>
      </c>
    </row>
    <row r="95" spans="1:12" s="71" customFormat="1" ht="12.75" customHeight="1" x14ac:dyDescent="0.25">
      <c r="A95" s="93"/>
      <c r="B95" s="82" t="s">
        <v>108</v>
      </c>
      <c r="C95" s="83" t="s">
        <v>220</v>
      </c>
      <c r="D95" s="12" t="s">
        <v>221</v>
      </c>
      <c r="E95" s="85"/>
      <c r="F95" s="84" t="s">
        <v>216</v>
      </c>
      <c r="G95" s="86">
        <f t="shared" ref="G95:G105" si="25">I95*(1-J95)</f>
        <v>0.44</v>
      </c>
      <c r="H95" s="105">
        <f t="shared" ref="H95:H105" si="26">E95*G95</f>
        <v>0</v>
      </c>
      <c r="I95" s="86">
        <v>0.44</v>
      </c>
      <c r="J95" s="87">
        <f t="shared" si="24"/>
        <v>0</v>
      </c>
      <c r="K95" s="88">
        <v>0.03</v>
      </c>
      <c r="L95" s="89">
        <f t="shared" ref="L95:L105" si="27">E95*K95</f>
        <v>0</v>
      </c>
    </row>
    <row r="96" spans="1:12" s="71" customFormat="1" ht="12.75" customHeight="1" x14ac:dyDescent="0.25">
      <c r="A96" s="93"/>
      <c r="B96" s="82" t="s">
        <v>108</v>
      </c>
      <c r="C96" s="83" t="s">
        <v>222</v>
      </c>
      <c r="D96" s="12" t="s">
        <v>223</v>
      </c>
      <c r="E96" s="85"/>
      <c r="F96" s="84" t="s">
        <v>216</v>
      </c>
      <c r="G96" s="86">
        <f t="shared" si="25"/>
        <v>0.8</v>
      </c>
      <c r="H96" s="105">
        <f t="shared" si="26"/>
        <v>0</v>
      </c>
      <c r="I96" s="86">
        <v>0.8</v>
      </c>
      <c r="J96" s="87">
        <f t="shared" si="24"/>
        <v>0</v>
      </c>
      <c r="K96" s="88">
        <v>0.06</v>
      </c>
      <c r="L96" s="89">
        <f t="shared" si="27"/>
        <v>0</v>
      </c>
    </row>
    <row r="97" spans="1:12" s="71" customFormat="1" ht="12.75" customHeight="1" x14ac:dyDescent="0.25">
      <c r="A97" s="93"/>
      <c r="B97" s="82" t="s">
        <v>108</v>
      </c>
      <c r="C97" s="83" t="s">
        <v>224</v>
      </c>
      <c r="D97" s="12" t="s">
        <v>225</v>
      </c>
      <c r="E97" s="85"/>
      <c r="F97" s="84" t="s">
        <v>216</v>
      </c>
      <c r="G97" s="86">
        <f>I97*(1-J97)</f>
        <v>5.8</v>
      </c>
      <c r="H97" s="105">
        <f>E97*G97</f>
        <v>0</v>
      </c>
      <c r="I97" s="86">
        <v>5.8</v>
      </c>
      <c r="J97" s="87">
        <f t="shared" si="24"/>
        <v>0</v>
      </c>
      <c r="K97" s="88">
        <v>0.1</v>
      </c>
      <c r="L97" s="89">
        <f>E97*K97</f>
        <v>0</v>
      </c>
    </row>
    <row r="98" spans="1:12" s="71" customFormat="1" ht="12.75" customHeight="1" x14ac:dyDescent="0.25">
      <c r="A98" s="93"/>
      <c r="B98" s="82" t="s">
        <v>108</v>
      </c>
      <c r="C98" s="83" t="s">
        <v>226</v>
      </c>
      <c r="D98" s="12" t="s">
        <v>227</v>
      </c>
      <c r="E98" s="85"/>
      <c r="F98" s="84" t="s">
        <v>216</v>
      </c>
      <c r="G98" s="86">
        <f t="shared" si="25"/>
        <v>4.5599999999999996</v>
      </c>
      <c r="H98" s="105">
        <f t="shared" si="26"/>
        <v>0</v>
      </c>
      <c r="I98" s="86">
        <v>4.5599999999999996</v>
      </c>
      <c r="J98" s="87">
        <f t="shared" si="24"/>
        <v>0</v>
      </c>
      <c r="K98" s="88">
        <v>0.13</v>
      </c>
      <c r="L98" s="89">
        <f t="shared" si="27"/>
        <v>0</v>
      </c>
    </row>
    <row r="99" spans="1:12" s="71" customFormat="1" ht="12.75" customHeight="1" x14ac:dyDescent="0.25">
      <c r="A99" s="93"/>
      <c r="B99" s="82" t="s">
        <v>108</v>
      </c>
      <c r="C99" s="83" t="s">
        <v>228</v>
      </c>
      <c r="D99" s="12" t="s">
        <v>229</v>
      </c>
      <c r="E99" s="85"/>
      <c r="F99" s="84" t="s">
        <v>216</v>
      </c>
      <c r="G99" s="86">
        <f t="shared" si="25"/>
        <v>6.8</v>
      </c>
      <c r="H99" s="105">
        <f t="shared" si="26"/>
        <v>0</v>
      </c>
      <c r="I99" s="86">
        <v>6.8</v>
      </c>
      <c r="J99" s="87">
        <f t="shared" si="24"/>
        <v>0</v>
      </c>
      <c r="K99" s="88">
        <v>0.16</v>
      </c>
      <c r="L99" s="89">
        <f t="shared" si="27"/>
        <v>0</v>
      </c>
    </row>
    <row r="100" spans="1:12" s="71" customFormat="1" ht="12.75" customHeight="1" x14ac:dyDescent="0.25">
      <c r="A100" s="93"/>
      <c r="B100" s="82" t="s">
        <v>108</v>
      </c>
      <c r="C100" s="83" t="s">
        <v>230</v>
      </c>
      <c r="D100" s="12" t="s">
        <v>231</v>
      </c>
      <c r="E100" s="85"/>
      <c r="F100" s="84" t="s">
        <v>216</v>
      </c>
      <c r="G100" s="86">
        <f>I100*(1-J100)</f>
        <v>3.28</v>
      </c>
      <c r="H100" s="105">
        <f>E100*G100</f>
        <v>0</v>
      </c>
      <c r="I100" s="86">
        <v>3.28</v>
      </c>
      <c r="J100" s="87">
        <f t="shared" si="24"/>
        <v>0</v>
      </c>
      <c r="K100" s="88">
        <v>0.12</v>
      </c>
      <c r="L100" s="89">
        <f>E100*K100</f>
        <v>0</v>
      </c>
    </row>
    <row r="101" spans="1:12" s="71" customFormat="1" ht="12.75" customHeight="1" x14ac:dyDescent="0.25">
      <c r="A101" s="93"/>
      <c r="B101" s="82" t="s">
        <v>108</v>
      </c>
      <c r="C101" s="83" t="s">
        <v>232</v>
      </c>
      <c r="D101" s="12" t="s">
        <v>233</v>
      </c>
      <c r="E101" s="85"/>
      <c r="F101" s="84" t="s">
        <v>216</v>
      </c>
      <c r="G101" s="86">
        <f t="shared" si="25"/>
        <v>2.48</v>
      </c>
      <c r="H101" s="105">
        <f t="shared" si="26"/>
        <v>0</v>
      </c>
      <c r="I101" s="86">
        <v>2.48</v>
      </c>
      <c r="J101" s="87">
        <f t="shared" si="24"/>
        <v>0</v>
      </c>
      <c r="K101" s="88">
        <v>0.08</v>
      </c>
      <c r="L101" s="89">
        <f t="shared" si="27"/>
        <v>0</v>
      </c>
    </row>
    <row r="102" spans="1:12" s="71" customFormat="1" ht="12.75" customHeight="1" x14ac:dyDescent="0.25">
      <c r="A102" s="93"/>
      <c r="B102" s="82" t="s">
        <v>108</v>
      </c>
      <c r="C102" s="83" t="s">
        <v>234</v>
      </c>
      <c r="D102" s="12" t="s">
        <v>235</v>
      </c>
      <c r="E102" s="85"/>
      <c r="F102" s="84" t="s">
        <v>216</v>
      </c>
      <c r="G102" s="86">
        <f t="shared" si="25"/>
        <v>3.6</v>
      </c>
      <c r="H102" s="105">
        <f t="shared" si="26"/>
        <v>0</v>
      </c>
      <c r="I102" s="86">
        <v>3.6</v>
      </c>
      <c r="J102" s="87">
        <f t="shared" si="24"/>
        <v>0</v>
      </c>
      <c r="K102" s="88">
        <v>0.15</v>
      </c>
      <c r="L102" s="89">
        <f t="shared" si="27"/>
        <v>0</v>
      </c>
    </row>
    <row r="103" spans="1:12" s="71" customFormat="1" ht="12.75" customHeight="1" x14ac:dyDescent="0.25">
      <c r="A103" s="93"/>
      <c r="B103" s="82" t="s">
        <v>108</v>
      </c>
      <c r="C103" s="83" t="s">
        <v>236</v>
      </c>
      <c r="D103" s="12" t="s">
        <v>237</v>
      </c>
      <c r="E103" s="85"/>
      <c r="F103" s="84" t="s">
        <v>216</v>
      </c>
      <c r="G103" s="86">
        <f t="shared" si="25"/>
        <v>4.4400000000000004</v>
      </c>
      <c r="H103" s="105">
        <f t="shared" si="26"/>
        <v>0</v>
      </c>
      <c r="I103" s="86">
        <v>4.4400000000000004</v>
      </c>
      <c r="J103" s="87">
        <f t="shared" si="24"/>
        <v>0</v>
      </c>
      <c r="K103" s="88">
        <v>0.14000000000000001</v>
      </c>
      <c r="L103" s="89">
        <f t="shared" si="27"/>
        <v>0</v>
      </c>
    </row>
    <row r="104" spans="1:12" s="71" customFormat="1" ht="12.75" customHeight="1" x14ac:dyDescent="0.25">
      <c r="A104" s="93"/>
      <c r="B104" s="82" t="s">
        <v>108</v>
      </c>
      <c r="C104" s="83" t="s">
        <v>238</v>
      </c>
      <c r="D104" s="12" t="s">
        <v>239</v>
      </c>
      <c r="E104" s="85"/>
      <c r="F104" s="84" t="s">
        <v>216</v>
      </c>
      <c r="G104" s="86">
        <f t="shared" si="25"/>
        <v>4.4800000000000004</v>
      </c>
      <c r="H104" s="105">
        <f t="shared" si="26"/>
        <v>0</v>
      </c>
      <c r="I104" s="86">
        <v>4.4800000000000004</v>
      </c>
      <c r="J104" s="87">
        <f t="shared" si="24"/>
        <v>0</v>
      </c>
      <c r="K104" s="88">
        <v>0.2</v>
      </c>
      <c r="L104" s="89">
        <f t="shared" si="27"/>
        <v>0</v>
      </c>
    </row>
    <row r="105" spans="1:12" s="71" customFormat="1" ht="12.75" customHeight="1" x14ac:dyDescent="0.25">
      <c r="A105" s="93"/>
      <c r="B105" s="82" t="s">
        <v>108</v>
      </c>
      <c r="C105" s="83" t="s">
        <v>240</v>
      </c>
      <c r="D105" s="12" t="s">
        <v>241</v>
      </c>
      <c r="E105" s="85"/>
      <c r="F105" s="84" t="s">
        <v>216</v>
      </c>
      <c r="G105" s="86">
        <f t="shared" si="25"/>
        <v>10.56</v>
      </c>
      <c r="H105" s="105">
        <f t="shared" si="26"/>
        <v>0</v>
      </c>
      <c r="I105" s="86">
        <v>10.56</v>
      </c>
      <c r="J105" s="87">
        <f t="shared" si="24"/>
        <v>0</v>
      </c>
      <c r="K105" s="88">
        <v>0.04</v>
      </c>
      <c r="L105" s="89">
        <f t="shared" si="27"/>
        <v>0</v>
      </c>
    </row>
    <row r="106" spans="1:12" s="71" customFormat="1" ht="12.75" customHeight="1" x14ac:dyDescent="0.25">
      <c r="A106" s="93"/>
      <c r="B106" s="82" t="s">
        <v>108</v>
      </c>
      <c r="C106" s="83" t="s">
        <v>242</v>
      </c>
      <c r="D106" s="12" t="s">
        <v>243</v>
      </c>
      <c r="E106" s="85"/>
      <c r="F106" s="84" t="s">
        <v>216</v>
      </c>
      <c r="G106" s="86">
        <f>I106*(1-J106)</f>
        <v>12.2</v>
      </c>
      <c r="H106" s="105">
        <f>E106*G106</f>
        <v>0</v>
      </c>
      <c r="I106" s="86">
        <v>12.2</v>
      </c>
      <c r="J106" s="87">
        <f t="shared" si="24"/>
        <v>0</v>
      </c>
      <c r="K106" s="88">
        <v>0.08</v>
      </c>
      <c r="L106" s="89">
        <f>E106*K106</f>
        <v>0</v>
      </c>
    </row>
    <row r="107" spans="1:12" ht="12.75" customHeight="1" x14ac:dyDescent="0.25">
      <c r="D107" s="56"/>
      <c r="H107" s="107"/>
      <c r="I107" s="109"/>
    </row>
    <row r="108" spans="1:12" ht="12.75" customHeight="1" x14ac:dyDescent="0.25">
      <c r="D108" s="18" t="s">
        <v>65</v>
      </c>
      <c r="H108" s="107"/>
      <c r="I108" s="109"/>
    </row>
    <row r="109" spans="1:12" s="71" customFormat="1" ht="12.75" customHeight="1" x14ac:dyDescent="0.25">
      <c r="A109" s="93"/>
      <c r="B109" s="82" t="s">
        <v>108</v>
      </c>
      <c r="C109" s="83" t="s">
        <v>244</v>
      </c>
      <c r="D109" s="12" t="s">
        <v>245</v>
      </c>
      <c r="E109" s="85"/>
      <c r="F109" s="84" t="s">
        <v>216</v>
      </c>
      <c r="G109" s="86">
        <f t="shared" ref="G109:G128" si="28">I109*(1-J109)</f>
        <v>14.04</v>
      </c>
      <c r="H109" s="105">
        <f t="shared" ref="H109:H128" si="29">E109*G109</f>
        <v>0</v>
      </c>
      <c r="I109" s="86">
        <v>14.04</v>
      </c>
      <c r="J109" s="87">
        <f t="shared" ref="J109:J128" si="30">G$16/100</f>
        <v>0</v>
      </c>
      <c r="K109" s="88">
        <v>0.59</v>
      </c>
      <c r="L109" s="89">
        <f t="shared" ref="L109:L128" si="31">E109*K109</f>
        <v>0</v>
      </c>
    </row>
    <row r="110" spans="1:12" s="71" customFormat="1" ht="12.75" customHeight="1" x14ac:dyDescent="0.25">
      <c r="A110" s="93"/>
      <c r="B110" s="82" t="s">
        <v>108</v>
      </c>
      <c r="C110" s="83" t="s">
        <v>246</v>
      </c>
      <c r="D110" s="12" t="s">
        <v>247</v>
      </c>
      <c r="E110" s="85"/>
      <c r="F110" s="84" t="s">
        <v>216</v>
      </c>
      <c r="G110" s="86">
        <f t="shared" si="28"/>
        <v>15.88</v>
      </c>
      <c r="H110" s="105">
        <f t="shared" si="29"/>
        <v>0</v>
      </c>
      <c r="I110" s="86">
        <v>15.88</v>
      </c>
      <c r="J110" s="87">
        <f t="shared" si="30"/>
        <v>0</v>
      </c>
      <c r="K110" s="88">
        <v>0.75</v>
      </c>
      <c r="L110" s="89">
        <f t="shared" si="31"/>
        <v>0</v>
      </c>
    </row>
    <row r="111" spans="1:12" s="71" customFormat="1" ht="12.75" customHeight="1" x14ac:dyDescent="0.25">
      <c r="A111" s="93"/>
      <c r="B111" s="82" t="s">
        <v>108</v>
      </c>
      <c r="C111" s="83" t="s">
        <v>248</v>
      </c>
      <c r="D111" s="12" t="s">
        <v>249</v>
      </c>
      <c r="E111" s="85"/>
      <c r="F111" s="84" t="s">
        <v>216</v>
      </c>
      <c r="G111" s="86">
        <f t="shared" si="28"/>
        <v>18.600000000000001</v>
      </c>
      <c r="H111" s="105">
        <f t="shared" si="29"/>
        <v>0</v>
      </c>
      <c r="I111" s="86">
        <v>18.600000000000001</v>
      </c>
      <c r="J111" s="87">
        <f t="shared" si="30"/>
        <v>0</v>
      </c>
      <c r="K111" s="88">
        <v>1</v>
      </c>
      <c r="L111" s="89">
        <f t="shared" si="31"/>
        <v>0</v>
      </c>
    </row>
    <row r="112" spans="1:12" s="71" customFormat="1" ht="12.75" customHeight="1" x14ac:dyDescent="0.25">
      <c r="A112" s="93"/>
      <c r="B112" s="82" t="s">
        <v>108</v>
      </c>
      <c r="C112" s="83" t="s">
        <v>250</v>
      </c>
      <c r="D112" s="12" t="s">
        <v>251</v>
      </c>
      <c r="E112" s="85"/>
      <c r="F112" s="84" t="s">
        <v>216</v>
      </c>
      <c r="G112" s="86">
        <f t="shared" si="28"/>
        <v>24.32</v>
      </c>
      <c r="H112" s="105">
        <f t="shared" si="29"/>
        <v>0</v>
      </c>
      <c r="I112" s="86">
        <v>24.32</v>
      </c>
      <c r="J112" s="87">
        <f t="shared" si="30"/>
        <v>0</v>
      </c>
      <c r="K112" s="88">
        <v>1.61</v>
      </c>
      <c r="L112" s="89">
        <f t="shared" si="31"/>
        <v>0</v>
      </c>
    </row>
    <row r="113" spans="1:12" s="71" customFormat="1" ht="6.95" customHeight="1" x14ac:dyDescent="0.25">
      <c r="A113" s="93"/>
      <c r="B113" s="82"/>
      <c r="C113" s="90"/>
      <c r="D113" s="12"/>
      <c r="E113" s="91"/>
      <c r="F113" s="84"/>
      <c r="G113" s="86"/>
      <c r="H113" s="106"/>
      <c r="I113" s="86"/>
      <c r="J113" s="92"/>
      <c r="K113" s="88"/>
      <c r="L113" s="89"/>
    </row>
    <row r="114" spans="1:12" s="71" customFormat="1" ht="12.75" customHeight="1" x14ac:dyDescent="0.25">
      <c r="A114" s="93"/>
      <c r="B114" s="82" t="s">
        <v>108</v>
      </c>
      <c r="C114" s="83" t="s">
        <v>252</v>
      </c>
      <c r="D114" s="12" t="s">
        <v>253</v>
      </c>
      <c r="E114" s="85"/>
      <c r="F114" s="84" t="s">
        <v>216</v>
      </c>
      <c r="G114" s="86">
        <f t="shared" si="28"/>
        <v>9.56</v>
      </c>
      <c r="H114" s="105">
        <f t="shared" si="29"/>
        <v>0</v>
      </c>
      <c r="I114" s="86">
        <v>9.56</v>
      </c>
      <c r="J114" s="87">
        <f t="shared" si="30"/>
        <v>0</v>
      </c>
      <c r="K114" s="88">
        <v>0.26</v>
      </c>
      <c r="L114" s="89">
        <f t="shared" si="31"/>
        <v>0</v>
      </c>
    </row>
    <row r="115" spans="1:12" s="71" customFormat="1" ht="6.95" customHeight="1" x14ac:dyDescent="0.25">
      <c r="A115" s="93"/>
      <c r="B115" s="82"/>
      <c r="C115" s="90"/>
      <c r="D115" s="12"/>
      <c r="E115" s="91"/>
      <c r="F115" s="84"/>
      <c r="G115" s="86"/>
      <c r="H115" s="106"/>
      <c r="I115" s="86"/>
      <c r="J115" s="92"/>
      <c r="K115" s="88"/>
      <c r="L115" s="89"/>
    </row>
    <row r="116" spans="1:12" s="71" customFormat="1" ht="12.75" customHeight="1" x14ac:dyDescent="0.25">
      <c r="A116" s="93"/>
      <c r="B116" s="82" t="s">
        <v>108</v>
      </c>
      <c r="C116" s="83" t="s">
        <v>254</v>
      </c>
      <c r="D116" s="12" t="s">
        <v>255</v>
      </c>
      <c r="E116" s="85"/>
      <c r="F116" s="84" t="s">
        <v>216</v>
      </c>
      <c r="G116" s="86">
        <f t="shared" si="28"/>
        <v>13.88</v>
      </c>
      <c r="H116" s="105">
        <f t="shared" si="29"/>
        <v>0</v>
      </c>
      <c r="I116" s="86">
        <v>13.88</v>
      </c>
      <c r="J116" s="87">
        <f t="shared" si="30"/>
        <v>0</v>
      </c>
      <c r="K116" s="88">
        <v>0.7</v>
      </c>
      <c r="L116" s="89">
        <f t="shared" si="31"/>
        <v>0</v>
      </c>
    </row>
    <row r="117" spans="1:12" s="71" customFormat="1" ht="12.75" customHeight="1" x14ac:dyDescent="0.25">
      <c r="A117" s="93"/>
      <c r="B117" s="82" t="s">
        <v>108</v>
      </c>
      <c r="C117" s="83" t="s">
        <v>256</v>
      </c>
      <c r="D117" s="12" t="s">
        <v>257</v>
      </c>
      <c r="E117" s="85"/>
      <c r="F117" s="84" t="s">
        <v>216</v>
      </c>
      <c r="G117" s="86">
        <f t="shared" si="28"/>
        <v>17.68</v>
      </c>
      <c r="H117" s="105">
        <f t="shared" si="29"/>
        <v>0</v>
      </c>
      <c r="I117" s="86">
        <v>17.68</v>
      </c>
      <c r="J117" s="87">
        <f t="shared" si="30"/>
        <v>0</v>
      </c>
      <c r="K117" s="88">
        <v>0.88</v>
      </c>
      <c r="L117" s="89">
        <f t="shared" si="31"/>
        <v>0</v>
      </c>
    </row>
    <row r="118" spans="1:12" s="71" customFormat="1" ht="12.75" customHeight="1" x14ac:dyDescent="0.25">
      <c r="A118" s="93"/>
      <c r="B118" s="82" t="s">
        <v>108</v>
      </c>
      <c r="C118" s="83" t="s">
        <v>258</v>
      </c>
      <c r="D118" s="12" t="s">
        <v>259</v>
      </c>
      <c r="E118" s="85"/>
      <c r="F118" s="84" t="s">
        <v>216</v>
      </c>
      <c r="G118" s="86">
        <f t="shared" si="28"/>
        <v>20.04</v>
      </c>
      <c r="H118" s="105">
        <f t="shared" si="29"/>
        <v>0</v>
      </c>
      <c r="I118" s="86">
        <v>20.04</v>
      </c>
      <c r="J118" s="87">
        <f t="shared" si="30"/>
        <v>0</v>
      </c>
      <c r="K118" s="88">
        <v>1.1399999999999999</v>
      </c>
      <c r="L118" s="89">
        <f t="shared" si="31"/>
        <v>0</v>
      </c>
    </row>
    <row r="119" spans="1:12" s="71" customFormat="1" ht="12.75" customHeight="1" x14ac:dyDescent="0.25">
      <c r="A119" s="93"/>
      <c r="B119" s="82" t="s">
        <v>108</v>
      </c>
      <c r="C119" s="83" t="s">
        <v>260</v>
      </c>
      <c r="D119" s="12" t="s">
        <v>261</v>
      </c>
      <c r="E119" s="85"/>
      <c r="F119" s="84" t="s">
        <v>216</v>
      </c>
      <c r="G119" s="86">
        <f t="shared" si="28"/>
        <v>27.4</v>
      </c>
      <c r="H119" s="105">
        <f t="shared" si="29"/>
        <v>0</v>
      </c>
      <c r="I119" s="86">
        <v>27.4</v>
      </c>
      <c r="J119" s="87">
        <f t="shared" si="30"/>
        <v>0</v>
      </c>
      <c r="K119" s="88">
        <v>1.77</v>
      </c>
      <c r="L119" s="89">
        <f t="shared" si="31"/>
        <v>0</v>
      </c>
    </row>
    <row r="120" spans="1:12" s="71" customFormat="1" ht="12.75" customHeight="1" x14ac:dyDescent="0.25">
      <c r="A120" s="93"/>
      <c r="B120" s="82" t="s">
        <v>108</v>
      </c>
      <c r="C120" s="83" t="s">
        <v>262</v>
      </c>
      <c r="D120" s="12" t="s">
        <v>263</v>
      </c>
      <c r="E120" s="85"/>
      <c r="F120" s="84" t="s">
        <v>216</v>
      </c>
      <c r="G120" s="86">
        <f t="shared" si="28"/>
        <v>34.08</v>
      </c>
      <c r="H120" s="105">
        <f t="shared" si="29"/>
        <v>0</v>
      </c>
      <c r="I120" s="86">
        <v>34.08</v>
      </c>
      <c r="J120" s="87">
        <f t="shared" si="30"/>
        <v>0</v>
      </c>
      <c r="K120" s="88">
        <v>2.5299999999999998</v>
      </c>
      <c r="L120" s="89">
        <f t="shared" si="31"/>
        <v>0</v>
      </c>
    </row>
    <row r="121" spans="1:12" s="71" customFormat="1" ht="12.75" customHeight="1" x14ac:dyDescent="0.25">
      <c r="A121" s="93"/>
      <c r="B121" s="82" t="s">
        <v>108</v>
      </c>
      <c r="C121" s="83" t="s">
        <v>264</v>
      </c>
      <c r="D121" s="12" t="s">
        <v>265</v>
      </c>
      <c r="E121" s="85"/>
      <c r="F121" s="84" t="s">
        <v>216</v>
      </c>
      <c r="G121" s="86">
        <f t="shared" si="28"/>
        <v>41.8</v>
      </c>
      <c r="H121" s="105">
        <f t="shared" si="29"/>
        <v>0</v>
      </c>
      <c r="I121" s="86">
        <v>41.8</v>
      </c>
      <c r="J121" s="87">
        <f t="shared" si="30"/>
        <v>0</v>
      </c>
      <c r="K121" s="88">
        <v>3.42</v>
      </c>
      <c r="L121" s="89">
        <f t="shared" si="31"/>
        <v>0</v>
      </c>
    </row>
    <row r="122" spans="1:12" s="71" customFormat="1" ht="6.95" customHeight="1" x14ac:dyDescent="0.25">
      <c r="A122" s="93"/>
      <c r="B122" s="82"/>
      <c r="C122" s="90"/>
      <c r="D122" s="12"/>
      <c r="E122" s="91"/>
      <c r="F122" s="84"/>
      <c r="G122" s="86"/>
      <c r="H122" s="106"/>
      <c r="I122" s="86"/>
      <c r="J122" s="92"/>
      <c r="K122" s="88"/>
      <c r="L122" s="89"/>
    </row>
    <row r="123" spans="1:12" s="71" customFormat="1" ht="12.75" customHeight="1" x14ac:dyDescent="0.25">
      <c r="A123" s="93"/>
      <c r="B123" s="82" t="s">
        <v>108</v>
      </c>
      <c r="C123" s="83" t="s">
        <v>266</v>
      </c>
      <c r="D123" s="12" t="s">
        <v>267</v>
      </c>
      <c r="E123" s="85"/>
      <c r="F123" s="84" t="s">
        <v>216</v>
      </c>
      <c r="G123" s="86">
        <f t="shared" si="28"/>
        <v>16.48</v>
      </c>
      <c r="H123" s="105">
        <f t="shared" si="29"/>
        <v>0</v>
      </c>
      <c r="I123" s="86">
        <v>16.48</v>
      </c>
      <c r="J123" s="87">
        <f t="shared" si="30"/>
        <v>0</v>
      </c>
      <c r="K123" s="88">
        <v>1.05</v>
      </c>
      <c r="L123" s="89">
        <f t="shared" si="31"/>
        <v>0</v>
      </c>
    </row>
    <row r="124" spans="1:12" s="71" customFormat="1" ht="12.75" customHeight="1" x14ac:dyDescent="0.25">
      <c r="A124" s="93"/>
      <c r="B124" s="82" t="s">
        <v>108</v>
      </c>
      <c r="C124" s="83" t="s">
        <v>268</v>
      </c>
      <c r="D124" s="12" t="s">
        <v>269</v>
      </c>
      <c r="E124" s="85"/>
      <c r="F124" s="84" t="s">
        <v>216</v>
      </c>
      <c r="G124" s="86">
        <f t="shared" si="28"/>
        <v>19.48</v>
      </c>
      <c r="H124" s="105">
        <f t="shared" si="29"/>
        <v>0</v>
      </c>
      <c r="I124" s="86">
        <v>19.48</v>
      </c>
      <c r="J124" s="87">
        <f t="shared" si="30"/>
        <v>0</v>
      </c>
      <c r="K124" s="88">
        <v>1.33</v>
      </c>
      <c r="L124" s="89">
        <f t="shared" si="31"/>
        <v>0</v>
      </c>
    </row>
    <row r="125" spans="1:12" s="71" customFormat="1" ht="12.75" customHeight="1" x14ac:dyDescent="0.25">
      <c r="A125" s="93"/>
      <c r="B125" s="82" t="s">
        <v>108</v>
      </c>
      <c r="C125" s="83" t="s">
        <v>270</v>
      </c>
      <c r="D125" s="12" t="s">
        <v>271</v>
      </c>
      <c r="E125" s="85"/>
      <c r="F125" s="84" t="s">
        <v>216</v>
      </c>
      <c r="G125" s="86">
        <f t="shared" si="28"/>
        <v>22.44</v>
      </c>
      <c r="H125" s="105">
        <f t="shared" si="29"/>
        <v>0</v>
      </c>
      <c r="I125" s="86">
        <v>22.44</v>
      </c>
      <c r="J125" s="87">
        <f t="shared" si="30"/>
        <v>0</v>
      </c>
      <c r="K125" s="88">
        <v>1.65</v>
      </c>
      <c r="L125" s="89">
        <f t="shared" si="31"/>
        <v>0</v>
      </c>
    </row>
    <row r="126" spans="1:12" s="71" customFormat="1" ht="12.75" customHeight="1" x14ac:dyDescent="0.25">
      <c r="A126" s="93"/>
      <c r="B126" s="82" t="s">
        <v>108</v>
      </c>
      <c r="C126" s="83" t="s">
        <v>272</v>
      </c>
      <c r="D126" s="12" t="s">
        <v>273</v>
      </c>
      <c r="E126" s="85"/>
      <c r="F126" s="84" t="s">
        <v>216</v>
      </c>
      <c r="G126" s="86">
        <f t="shared" si="28"/>
        <v>29.96</v>
      </c>
      <c r="H126" s="105">
        <f t="shared" si="29"/>
        <v>0</v>
      </c>
      <c r="I126" s="86">
        <v>29.96</v>
      </c>
      <c r="J126" s="87">
        <f t="shared" si="30"/>
        <v>0</v>
      </c>
      <c r="K126" s="88">
        <v>2.42</v>
      </c>
      <c r="L126" s="89">
        <f t="shared" si="31"/>
        <v>0</v>
      </c>
    </row>
    <row r="127" spans="1:12" s="71" customFormat="1" ht="12.75" customHeight="1" x14ac:dyDescent="0.25">
      <c r="A127" s="93"/>
      <c r="B127" s="82" t="s">
        <v>108</v>
      </c>
      <c r="C127" s="83" t="s">
        <v>274</v>
      </c>
      <c r="D127" s="12" t="s">
        <v>275</v>
      </c>
      <c r="E127" s="85"/>
      <c r="F127" s="84" t="s">
        <v>216</v>
      </c>
      <c r="G127" s="86">
        <f t="shared" si="28"/>
        <v>36.68</v>
      </c>
      <c r="H127" s="105">
        <f t="shared" si="29"/>
        <v>0</v>
      </c>
      <c r="I127" s="86">
        <v>36.68</v>
      </c>
      <c r="J127" s="87">
        <f t="shared" si="30"/>
        <v>0</v>
      </c>
      <c r="K127" s="88">
        <v>3.34</v>
      </c>
      <c r="L127" s="89">
        <f t="shared" si="31"/>
        <v>0</v>
      </c>
    </row>
    <row r="128" spans="1:12" s="71" customFormat="1" ht="12.75" customHeight="1" x14ac:dyDescent="0.25">
      <c r="A128" s="93"/>
      <c r="B128" s="82" t="s">
        <v>108</v>
      </c>
      <c r="C128" s="83" t="s">
        <v>276</v>
      </c>
      <c r="D128" s="12" t="s">
        <v>277</v>
      </c>
      <c r="E128" s="85"/>
      <c r="F128" s="84" t="s">
        <v>216</v>
      </c>
      <c r="G128" s="86">
        <f t="shared" si="28"/>
        <v>44.8</v>
      </c>
      <c r="H128" s="105">
        <f t="shared" si="29"/>
        <v>0</v>
      </c>
      <c r="I128" s="86">
        <v>44.8</v>
      </c>
      <c r="J128" s="87">
        <f t="shared" si="30"/>
        <v>0</v>
      </c>
      <c r="K128" s="88">
        <v>4.41</v>
      </c>
      <c r="L128" s="89">
        <f t="shared" si="31"/>
        <v>0</v>
      </c>
    </row>
    <row r="129" spans="1:12" ht="12.75" customHeight="1" x14ac:dyDescent="0.25">
      <c r="D129" s="56"/>
      <c r="H129" s="107"/>
      <c r="I129" s="109"/>
    </row>
    <row r="130" spans="1:12" ht="12.75" customHeight="1" x14ac:dyDescent="0.25">
      <c r="D130" s="18" t="s">
        <v>66</v>
      </c>
      <c r="H130" s="107"/>
      <c r="I130" s="109"/>
    </row>
    <row r="131" spans="1:12" s="71" customFormat="1" ht="12.75" customHeight="1" x14ac:dyDescent="0.2">
      <c r="A131" s="81"/>
      <c r="B131" s="82" t="s">
        <v>108</v>
      </c>
      <c r="C131" s="83" t="s">
        <v>278</v>
      </c>
      <c r="D131" s="12" t="s">
        <v>279</v>
      </c>
      <c r="E131" s="85"/>
      <c r="F131" s="84" t="s">
        <v>216</v>
      </c>
      <c r="G131" s="86">
        <f t="shared" ref="G131:G136" si="32">I131*(1-J131)</f>
        <v>8.84</v>
      </c>
      <c r="H131" s="105">
        <f t="shared" ref="H131:H136" si="33">E131*G131</f>
        <v>0</v>
      </c>
      <c r="I131" s="86">
        <v>8.84</v>
      </c>
      <c r="J131" s="87">
        <f t="shared" ref="J131:J136" si="34">G$16/100</f>
        <v>0</v>
      </c>
      <c r="K131" s="88">
        <v>0.27</v>
      </c>
      <c r="L131" s="89">
        <f t="shared" ref="L131:L136" si="35">E131*K131</f>
        <v>0</v>
      </c>
    </row>
    <row r="132" spans="1:12" s="71" customFormat="1" ht="12.75" customHeight="1" x14ac:dyDescent="0.2">
      <c r="A132" s="81"/>
      <c r="B132" s="82" t="s">
        <v>108</v>
      </c>
      <c r="C132" s="83" t="s">
        <v>280</v>
      </c>
      <c r="D132" s="12" t="s">
        <v>281</v>
      </c>
      <c r="E132" s="85"/>
      <c r="F132" s="84" t="s">
        <v>216</v>
      </c>
      <c r="G132" s="86">
        <f t="shared" si="32"/>
        <v>10.48</v>
      </c>
      <c r="H132" s="105">
        <f t="shared" si="33"/>
        <v>0</v>
      </c>
      <c r="I132" s="86">
        <v>10.48</v>
      </c>
      <c r="J132" s="87">
        <f t="shared" si="34"/>
        <v>0</v>
      </c>
      <c r="K132" s="88">
        <v>0.41</v>
      </c>
      <c r="L132" s="89">
        <f t="shared" si="35"/>
        <v>0</v>
      </c>
    </row>
    <row r="133" spans="1:12" s="71" customFormat="1" ht="12.75" customHeight="1" x14ac:dyDescent="0.2">
      <c r="A133" s="81"/>
      <c r="B133" s="82" t="s">
        <v>108</v>
      </c>
      <c r="C133" s="83" t="s">
        <v>282</v>
      </c>
      <c r="D133" s="12" t="s">
        <v>283</v>
      </c>
      <c r="E133" s="85"/>
      <c r="F133" s="84" t="s">
        <v>216</v>
      </c>
      <c r="G133" s="86">
        <f t="shared" si="32"/>
        <v>12.04</v>
      </c>
      <c r="H133" s="105">
        <f t="shared" si="33"/>
        <v>0</v>
      </c>
      <c r="I133" s="86">
        <v>12.04</v>
      </c>
      <c r="J133" s="87">
        <f t="shared" si="34"/>
        <v>0</v>
      </c>
      <c r="K133" s="88">
        <v>0.56999999999999995</v>
      </c>
      <c r="L133" s="89">
        <f t="shared" si="35"/>
        <v>0</v>
      </c>
    </row>
    <row r="134" spans="1:12" s="71" customFormat="1" ht="12.75" customHeight="1" x14ac:dyDescent="0.2">
      <c r="A134" s="81"/>
      <c r="B134" s="82" t="s">
        <v>108</v>
      </c>
      <c r="C134" s="83" t="s">
        <v>284</v>
      </c>
      <c r="D134" s="12" t="s">
        <v>285</v>
      </c>
      <c r="E134" s="85"/>
      <c r="F134" s="84" t="s">
        <v>216</v>
      </c>
      <c r="G134" s="86">
        <f t="shared" si="32"/>
        <v>15.64</v>
      </c>
      <c r="H134" s="105">
        <f t="shared" si="33"/>
        <v>0</v>
      </c>
      <c r="I134" s="86">
        <v>15.64</v>
      </c>
      <c r="J134" s="87">
        <f t="shared" si="34"/>
        <v>0</v>
      </c>
      <c r="K134" s="88">
        <v>0.97</v>
      </c>
      <c r="L134" s="89">
        <f t="shared" si="35"/>
        <v>0</v>
      </c>
    </row>
    <row r="135" spans="1:12" s="71" customFormat="1" ht="12.75" customHeight="1" x14ac:dyDescent="0.2">
      <c r="A135" s="81"/>
      <c r="B135" s="82" t="s">
        <v>108</v>
      </c>
      <c r="C135" s="83" t="s">
        <v>286</v>
      </c>
      <c r="D135" s="12" t="s">
        <v>287</v>
      </c>
      <c r="E135" s="85"/>
      <c r="F135" s="84" t="s">
        <v>216</v>
      </c>
      <c r="G135" s="86">
        <f t="shared" si="32"/>
        <v>19.68</v>
      </c>
      <c r="H135" s="105">
        <f t="shared" si="33"/>
        <v>0</v>
      </c>
      <c r="I135" s="86">
        <v>19.68</v>
      </c>
      <c r="J135" s="87">
        <f t="shared" si="34"/>
        <v>0</v>
      </c>
      <c r="K135" s="88">
        <v>1.46</v>
      </c>
      <c r="L135" s="89">
        <f t="shared" si="35"/>
        <v>0</v>
      </c>
    </row>
    <row r="136" spans="1:12" s="71" customFormat="1" ht="12.75" customHeight="1" x14ac:dyDescent="0.2">
      <c r="A136" s="81"/>
      <c r="B136" s="82" t="s">
        <v>108</v>
      </c>
      <c r="C136" s="83" t="s">
        <v>288</v>
      </c>
      <c r="D136" s="12" t="s">
        <v>289</v>
      </c>
      <c r="E136" s="85"/>
      <c r="F136" s="84" t="s">
        <v>216</v>
      </c>
      <c r="G136" s="86">
        <f t="shared" si="32"/>
        <v>28.92</v>
      </c>
      <c r="H136" s="105">
        <f t="shared" si="33"/>
        <v>0</v>
      </c>
      <c r="I136" s="86">
        <v>28.92</v>
      </c>
      <c r="J136" s="87">
        <f t="shared" si="34"/>
        <v>0</v>
      </c>
      <c r="K136" s="88">
        <v>2.04</v>
      </c>
      <c r="L136" s="89">
        <f t="shared" si="35"/>
        <v>0</v>
      </c>
    </row>
    <row r="137" spans="1:12" ht="12.75" customHeight="1" x14ac:dyDescent="0.25">
      <c r="D137" s="72"/>
      <c r="H137" s="107"/>
      <c r="I137" s="109"/>
    </row>
    <row r="138" spans="1:12" ht="12.75" customHeight="1" x14ac:dyDescent="0.25">
      <c r="D138" s="18" t="s">
        <v>68</v>
      </c>
      <c r="H138" s="107"/>
      <c r="I138" s="109"/>
    </row>
    <row r="139" spans="1:12" s="71" customFormat="1" ht="12.75" customHeight="1" x14ac:dyDescent="0.2">
      <c r="A139" s="81"/>
      <c r="B139" s="82" t="s">
        <v>108</v>
      </c>
      <c r="C139" s="83" t="s">
        <v>290</v>
      </c>
      <c r="D139" s="12" t="s">
        <v>291</v>
      </c>
      <c r="E139" s="85"/>
      <c r="F139" s="84" t="s">
        <v>216</v>
      </c>
      <c r="G139" s="86">
        <f>I139*(1-J139)</f>
        <v>13.08</v>
      </c>
      <c r="H139" s="105">
        <f>E139*G139</f>
        <v>0</v>
      </c>
      <c r="I139" s="86">
        <v>13.08</v>
      </c>
      <c r="J139" s="87">
        <f t="shared" ref="J139:J158" si="36">G$16/100</f>
        <v>0</v>
      </c>
      <c r="K139" s="88">
        <v>0.34</v>
      </c>
      <c r="L139" s="89">
        <f>E139*K139</f>
        <v>0</v>
      </c>
    </row>
    <row r="140" spans="1:12" s="71" customFormat="1" ht="12.75" customHeight="1" x14ac:dyDescent="0.2">
      <c r="A140" s="81"/>
      <c r="B140" s="82" t="s">
        <v>108</v>
      </c>
      <c r="C140" s="83" t="s">
        <v>292</v>
      </c>
      <c r="D140" s="12" t="s">
        <v>293</v>
      </c>
      <c r="E140" s="85"/>
      <c r="F140" s="84" t="s">
        <v>216</v>
      </c>
      <c r="G140" s="86">
        <f>I140*(1-J140)</f>
        <v>14.28</v>
      </c>
      <c r="H140" s="105">
        <f>E140*G140</f>
        <v>0</v>
      </c>
      <c r="I140" s="86">
        <v>14.28</v>
      </c>
      <c r="J140" s="87">
        <f t="shared" si="36"/>
        <v>0</v>
      </c>
      <c r="K140" s="88">
        <v>0.45</v>
      </c>
      <c r="L140" s="89">
        <f>E140*K140</f>
        <v>0</v>
      </c>
    </row>
    <row r="141" spans="1:12" s="71" customFormat="1" ht="12.75" customHeight="1" x14ac:dyDescent="0.2">
      <c r="A141" s="81"/>
      <c r="B141" s="82" t="s">
        <v>108</v>
      </c>
      <c r="C141" s="83" t="s">
        <v>294</v>
      </c>
      <c r="D141" s="12" t="s">
        <v>295</v>
      </c>
      <c r="E141" s="85"/>
      <c r="F141" s="84" t="s">
        <v>216</v>
      </c>
      <c r="G141" s="86">
        <f>I141*(1-J141)</f>
        <v>15.44</v>
      </c>
      <c r="H141" s="105">
        <f>E141*G141</f>
        <v>0</v>
      </c>
      <c r="I141" s="86">
        <v>15.44</v>
      </c>
      <c r="J141" s="87">
        <f t="shared" si="36"/>
        <v>0</v>
      </c>
      <c r="K141" s="88">
        <v>0.55000000000000004</v>
      </c>
      <c r="L141" s="89">
        <f>E141*K141</f>
        <v>0</v>
      </c>
    </row>
    <row r="142" spans="1:12" s="71" customFormat="1" ht="12.75" customHeight="1" x14ac:dyDescent="0.2">
      <c r="A142" s="81"/>
      <c r="B142" s="82" t="s">
        <v>108</v>
      </c>
      <c r="C142" s="83" t="s">
        <v>296</v>
      </c>
      <c r="D142" s="12" t="s">
        <v>297</v>
      </c>
      <c r="E142" s="85"/>
      <c r="F142" s="84" t="s">
        <v>216</v>
      </c>
      <c r="G142" s="86">
        <f>I142*(1-J142)</f>
        <v>17.559999999999999</v>
      </c>
      <c r="H142" s="105">
        <f>E142*G142</f>
        <v>0</v>
      </c>
      <c r="I142" s="86">
        <v>17.559999999999999</v>
      </c>
      <c r="J142" s="87">
        <f t="shared" si="36"/>
        <v>0</v>
      </c>
      <c r="K142" s="88">
        <v>0.76</v>
      </c>
      <c r="L142" s="89">
        <f>E142*K142</f>
        <v>0</v>
      </c>
    </row>
    <row r="143" spans="1:12" s="71" customFormat="1" ht="6.95" customHeight="1" x14ac:dyDescent="0.2">
      <c r="A143" s="81"/>
      <c r="B143" s="82"/>
      <c r="C143" s="90"/>
      <c r="D143" s="12"/>
      <c r="E143" s="91"/>
      <c r="F143" s="84"/>
      <c r="G143" s="86"/>
      <c r="H143" s="106"/>
      <c r="I143" s="86"/>
      <c r="J143" s="92"/>
      <c r="K143" s="88"/>
      <c r="L143" s="89"/>
    </row>
    <row r="144" spans="1:12" s="71" customFormat="1" ht="12.75" customHeight="1" x14ac:dyDescent="0.25">
      <c r="A144" s="93"/>
      <c r="B144" s="82" t="s">
        <v>108</v>
      </c>
      <c r="C144" s="83" t="s">
        <v>298</v>
      </c>
      <c r="D144" s="12" t="s">
        <v>299</v>
      </c>
      <c r="E144" s="85"/>
      <c r="F144" s="84" t="s">
        <v>216</v>
      </c>
      <c r="G144" s="86">
        <f>I144*(1-J144)</f>
        <v>10.119999999999999</v>
      </c>
      <c r="H144" s="105">
        <f>E144*G144</f>
        <v>0</v>
      </c>
      <c r="I144" s="86">
        <v>10.119999999999999</v>
      </c>
      <c r="J144" s="87">
        <f t="shared" si="36"/>
        <v>0</v>
      </c>
      <c r="K144" s="88">
        <v>0.27</v>
      </c>
      <c r="L144" s="89">
        <f>E144*K144</f>
        <v>0</v>
      </c>
    </row>
    <row r="145" spans="1:12" s="71" customFormat="1" ht="6.95" customHeight="1" x14ac:dyDescent="0.25">
      <c r="A145" s="93"/>
      <c r="B145" s="82"/>
      <c r="C145" s="90"/>
      <c r="D145" s="12"/>
      <c r="E145" s="91"/>
      <c r="F145" s="84"/>
      <c r="G145" s="86"/>
      <c r="H145" s="106"/>
      <c r="I145" s="86"/>
      <c r="J145" s="92"/>
      <c r="K145" s="88"/>
      <c r="L145" s="89"/>
    </row>
    <row r="146" spans="1:12" s="71" customFormat="1" ht="12.75" customHeight="1" x14ac:dyDescent="0.2">
      <c r="A146" s="81"/>
      <c r="B146" s="82" t="s">
        <v>108</v>
      </c>
      <c r="C146" s="83" t="s">
        <v>300</v>
      </c>
      <c r="D146" s="12" t="s">
        <v>301</v>
      </c>
      <c r="E146" s="85"/>
      <c r="F146" s="84" t="s">
        <v>216</v>
      </c>
      <c r="G146" s="86">
        <f t="shared" ref="G146:G158" si="37">I146*(1-J146)</f>
        <v>13.2</v>
      </c>
      <c r="H146" s="105">
        <f t="shared" ref="H146:H158" si="38">E146*G146</f>
        <v>0</v>
      </c>
      <c r="I146" s="86">
        <v>13.2</v>
      </c>
      <c r="J146" s="87">
        <f t="shared" si="36"/>
        <v>0</v>
      </c>
      <c r="K146" s="88">
        <v>0.5</v>
      </c>
      <c r="L146" s="89">
        <f t="shared" ref="L146:L158" si="39">E146*K146</f>
        <v>0</v>
      </c>
    </row>
    <row r="147" spans="1:12" s="71" customFormat="1" ht="12.75" customHeight="1" x14ac:dyDescent="0.2">
      <c r="A147" s="81"/>
      <c r="B147" s="82" t="s">
        <v>108</v>
      </c>
      <c r="C147" s="83" t="s">
        <v>302</v>
      </c>
      <c r="D147" s="12" t="s">
        <v>303</v>
      </c>
      <c r="E147" s="85"/>
      <c r="F147" s="84" t="s">
        <v>216</v>
      </c>
      <c r="G147" s="86">
        <f t="shared" si="37"/>
        <v>13.56</v>
      </c>
      <c r="H147" s="105">
        <f t="shared" si="38"/>
        <v>0</v>
      </c>
      <c r="I147" s="86">
        <v>13.56</v>
      </c>
      <c r="J147" s="87">
        <f t="shared" si="36"/>
        <v>0</v>
      </c>
      <c r="K147" s="88">
        <v>0.62</v>
      </c>
      <c r="L147" s="89">
        <f t="shared" si="39"/>
        <v>0</v>
      </c>
    </row>
    <row r="148" spans="1:12" s="71" customFormat="1" ht="12.75" customHeight="1" x14ac:dyDescent="0.2">
      <c r="A148" s="81"/>
      <c r="B148" s="82" t="s">
        <v>108</v>
      </c>
      <c r="C148" s="83" t="s">
        <v>304</v>
      </c>
      <c r="D148" s="12" t="s">
        <v>305</v>
      </c>
      <c r="E148" s="85"/>
      <c r="F148" s="84" t="s">
        <v>216</v>
      </c>
      <c r="G148" s="86">
        <f t="shared" si="37"/>
        <v>14.56</v>
      </c>
      <c r="H148" s="105">
        <f t="shared" si="38"/>
        <v>0</v>
      </c>
      <c r="I148" s="86">
        <v>14.56</v>
      </c>
      <c r="J148" s="87">
        <f t="shared" si="36"/>
        <v>0</v>
      </c>
      <c r="K148" s="88">
        <v>0.74</v>
      </c>
      <c r="L148" s="89">
        <f t="shared" si="39"/>
        <v>0</v>
      </c>
    </row>
    <row r="149" spans="1:12" s="71" customFormat="1" ht="12.75" customHeight="1" x14ac:dyDescent="0.2">
      <c r="A149" s="81"/>
      <c r="B149" s="82" t="s">
        <v>108</v>
      </c>
      <c r="C149" s="83" t="s">
        <v>306</v>
      </c>
      <c r="D149" s="12" t="s">
        <v>307</v>
      </c>
      <c r="E149" s="85"/>
      <c r="F149" s="84" t="s">
        <v>216</v>
      </c>
      <c r="G149" s="86">
        <f t="shared" si="37"/>
        <v>16.48</v>
      </c>
      <c r="H149" s="105">
        <f t="shared" si="38"/>
        <v>0</v>
      </c>
      <c r="I149" s="86">
        <v>16.48</v>
      </c>
      <c r="J149" s="87">
        <f t="shared" si="36"/>
        <v>0</v>
      </c>
      <c r="K149" s="88">
        <v>0.98</v>
      </c>
      <c r="L149" s="89">
        <f t="shared" si="39"/>
        <v>0</v>
      </c>
    </row>
    <row r="150" spans="1:12" s="71" customFormat="1" ht="12.75" customHeight="1" x14ac:dyDescent="0.2">
      <c r="A150" s="81"/>
      <c r="B150" s="82" t="s">
        <v>108</v>
      </c>
      <c r="C150" s="83" t="s">
        <v>308</v>
      </c>
      <c r="D150" s="12" t="s">
        <v>309</v>
      </c>
      <c r="E150" s="85"/>
      <c r="F150" s="84" t="s">
        <v>216</v>
      </c>
      <c r="G150" s="86">
        <f t="shared" si="37"/>
        <v>19.16</v>
      </c>
      <c r="H150" s="105">
        <f t="shared" si="38"/>
        <v>0</v>
      </c>
      <c r="I150" s="86">
        <v>19.16</v>
      </c>
      <c r="J150" s="87">
        <f t="shared" si="36"/>
        <v>0</v>
      </c>
      <c r="K150" s="88">
        <v>1.22</v>
      </c>
      <c r="L150" s="89">
        <f t="shared" si="39"/>
        <v>0</v>
      </c>
    </row>
    <row r="151" spans="1:12" s="71" customFormat="1" ht="12.75" customHeight="1" x14ac:dyDescent="0.2">
      <c r="A151" s="81"/>
      <c r="B151" s="82" t="s">
        <v>108</v>
      </c>
      <c r="C151" s="83" t="s">
        <v>310</v>
      </c>
      <c r="D151" s="12" t="s">
        <v>311</v>
      </c>
      <c r="E151" s="85"/>
      <c r="F151" s="84" t="s">
        <v>216</v>
      </c>
      <c r="G151" s="86">
        <f t="shared" si="37"/>
        <v>21.52</v>
      </c>
      <c r="H151" s="105">
        <f t="shared" si="38"/>
        <v>0</v>
      </c>
      <c r="I151" s="86">
        <v>21.52</v>
      </c>
      <c r="J151" s="87">
        <f t="shared" si="36"/>
        <v>0</v>
      </c>
      <c r="K151" s="88">
        <v>1.46</v>
      </c>
      <c r="L151" s="89">
        <f t="shared" si="39"/>
        <v>0</v>
      </c>
    </row>
    <row r="152" spans="1:12" s="71" customFormat="1" ht="6.95" customHeight="1" x14ac:dyDescent="0.2">
      <c r="A152" s="81"/>
      <c r="B152" s="82"/>
      <c r="C152" s="90"/>
      <c r="D152" s="12"/>
      <c r="E152" s="91"/>
      <c r="F152" s="84"/>
      <c r="G152" s="86"/>
      <c r="H152" s="106"/>
      <c r="I152" s="86"/>
      <c r="J152" s="92"/>
      <c r="K152" s="88"/>
      <c r="L152" s="89"/>
    </row>
    <row r="153" spans="1:12" s="71" customFormat="1" ht="12.75" customHeight="1" x14ac:dyDescent="0.2">
      <c r="A153" s="81"/>
      <c r="B153" s="82" t="s">
        <v>108</v>
      </c>
      <c r="C153" s="83" t="s">
        <v>312</v>
      </c>
      <c r="D153" s="12" t="s">
        <v>313</v>
      </c>
      <c r="E153" s="85"/>
      <c r="F153" s="84" t="s">
        <v>216</v>
      </c>
      <c r="G153" s="86">
        <f t="shared" si="37"/>
        <v>15.2</v>
      </c>
      <c r="H153" s="105">
        <f t="shared" si="38"/>
        <v>0</v>
      </c>
      <c r="I153" s="86">
        <v>15.2</v>
      </c>
      <c r="J153" s="87">
        <f t="shared" si="36"/>
        <v>0</v>
      </c>
      <c r="K153" s="88">
        <v>0.78</v>
      </c>
      <c r="L153" s="89">
        <f t="shared" si="39"/>
        <v>0</v>
      </c>
    </row>
    <row r="154" spans="1:12" s="71" customFormat="1" ht="12.75" customHeight="1" x14ac:dyDescent="0.2">
      <c r="A154" s="81"/>
      <c r="B154" s="82" t="s">
        <v>108</v>
      </c>
      <c r="C154" s="83" t="s">
        <v>314</v>
      </c>
      <c r="D154" s="12" t="s">
        <v>315</v>
      </c>
      <c r="E154" s="85"/>
      <c r="F154" s="84" t="s">
        <v>216</v>
      </c>
      <c r="G154" s="86">
        <f t="shared" si="37"/>
        <v>16.12</v>
      </c>
      <c r="H154" s="105">
        <f t="shared" si="38"/>
        <v>0</v>
      </c>
      <c r="I154" s="86">
        <v>16.12</v>
      </c>
      <c r="J154" s="87">
        <f t="shared" si="36"/>
        <v>0</v>
      </c>
      <c r="K154" s="88">
        <v>0.93</v>
      </c>
      <c r="L154" s="89">
        <f t="shared" si="39"/>
        <v>0</v>
      </c>
    </row>
    <row r="155" spans="1:12" s="71" customFormat="1" ht="12.75" customHeight="1" x14ac:dyDescent="0.2">
      <c r="A155" s="81"/>
      <c r="B155" s="82" t="s">
        <v>108</v>
      </c>
      <c r="C155" s="83" t="s">
        <v>316</v>
      </c>
      <c r="D155" s="12" t="s">
        <v>317</v>
      </c>
      <c r="E155" s="85"/>
      <c r="F155" s="84" t="s">
        <v>216</v>
      </c>
      <c r="G155" s="86">
        <f t="shared" si="37"/>
        <v>17.16</v>
      </c>
      <c r="H155" s="105">
        <f t="shared" si="38"/>
        <v>0</v>
      </c>
      <c r="I155" s="86">
        <v>17.16</v>
      </c>
      <c r="J155" s="87">
        <f t="shared" si="36"/>
        <v>0</v>
      </c>
      <c r="K155" s="88">
        <v>1.07</v>
      </c>
      <c r="L155" s="89">
        <f t="shared" si="39"/>
        <v>0</v>
      </c>
    </row>
    <row r="156" spans="1:12" s="71" customFormat="1" ht="12.75" customHeight="1" x14ac:dyDescent="0.2">
      <c r="A156" s="81"/>
      <c r="B156" s="82" t="s">
        <v>108</v>
      </c>
      <c r="C156" s="83" t="s">
        <v>318</v>
      </c>
      <c r="D156" s="12" t="s">
        <v>319</v>
      </c>
      <c r="E156" s="85"/>
      <c r="F156" s="84" t="s">
        <v>216</v>
      </c>
      <c r="G156" s="86">
        <f t="shared" si="37"/>
        <v>19.48</v>
      </c>
      <c r="H156" s="105">
        <f t="shared" si="38"/>
        <v>0</v>
      </c>
      <c r="I156" s="86">
        <v>19.48</v>
      </c>
      <c r="J156" s="87">
        <f t="shared" si="36"/>
        <v>0</v>
      </c>
      <c r="K156" s="88">
        <v>1.36</v>
      </c>
      <c r="L156" s="89">
        <f t="shared" si="39"/>
        <v>0</v>
      </c>
    </row>
    <row r="157" spans="1:12" s="71" customFormat="1" ht="12.75" customHeight="1" x14ac:dyDescent="0.2">
      <c r="A157" s="81"/>
      <c r="B157" s="82" t="s">
        <v>108</v>
      </c>
      <c r="C157" s="83" t="s">
        <v>320</v>
      </c>
      <c r="D157" s="12" t="s">
        <v>321</v>
      </c>
      <c r="E157" s="85"/>
      <c r="F157" s="84" t="s">
        <v>216</v>
      </c>
      <c r="G157" s="86">
        <f t="shared" si="37"/>
        <v>23</v>
      </c>
      <c r="H157" s="105">
        <f t="shared" si="38"/>
        <v>0</v>
      </c>
      <c r="I157" s="86">
        <v>23</v>
      </c>
      <c r="J157" s="87">
        <f t="shared" si="36"/>
        <v>0</v>
      </c>
      <c r="K157" s="88">
        <v>1.65</v>
      </c>
      <c r="L157" s="89">
        <f t="shared" si="39"/>
        <v>0</v>
      </c>
    </row>
    <row r="158" spans="1:12" s="71" customFormat="1" ht="12.75" customHeight="1" x14ac:dyDescent="0.2">
      <c r="A158" s="81"/>
      <c r="B158" s="82" t="s">
        <v>108</v>
      </c>
      <c r="C158" s="83" t="s">
        <v>322</v>
      </c>
      <c r="D158" s="12" t="s">
        <v>323</v>
      </c>
      <c r="E158" s="85"/>
      <c r="F158" s="84" t="s">
        <v>216</v>
      </c>
      <c r="G158" s="86">
        <f t="shared" si="37"/>
        <v>24.96</v>
      </c>
      <c r="H158" s="105">
        <f t="shared" si="38"/>
        <v>0</v>
      </c>
      <c r="I158" s="86">
        <v>24.96</v>
      </c>
      <c r="J158" s="87">
        <f t="shared" si="36"/>
        <v>0</v>
      </c>
      <c r="K158" s="88">
        <v>1.95</v>
      </c>
      <c r="L158" s="89">
        <f t="shared" si="39"/>
        <v>0</v>
      </c>
    </row>
    <row r="159" spans="1:12" ht="12.75" customHeight="1" x14ac:dyDescent="0.25">
      <c r="D159" s="72"/>
      <c r="H159" s="107"/>
      <c r="I159" s="109"/>
    </row>
    <row r="160" spans="1:12" ht="12.75" customHeight="1" x14ac:dyDescent="0.25">
      <c r="D160" s="18" t="s">
        <v>69</v>
      </c>
      <c r="H160" s="107"/>
      <c r="I160" s="109"/>
    </row>
    <row r="161" spans="1:12" s="71" customFormat="1" ht="12.75" customHeight="1" x14ac:dyDescent="0.2">
      <c r="A161" s="81"/>
      <c r="B161" s="82" t="s">
        <v>108</v>
      </c>
      <c r="C161" s="83" t="s">
        <v>324</v>
      </c>
      <c r="D161" s="12" t="s">
        <v>325</v>
      </c>
      <c r="E161" s="85"/>
      <c r="F161" s="84" t="s">
        <v>216</v>
      </c>
      <c r="G161" s="86">
        <f t="shared" ref="G161:G166" si="40">I161*(1-J161)</f>
        <v>8</v>
      </c>
      <c r="H161" s="105">
        <f t="shared" ref="H161:H166" si="41">E161*G161</f>
        <v>0</v>
      </c>
      <c r="I161" s="86">
        <v>8</v>
      </c>
      <c r="J161" s="87">
        <f t="shared" ref="J161:J166" si="42">G$16/100</f>
        <v>0</v>
      </c>
      <c r="K161" s="88">
        <v>0.23</v>
      </c>
      <c r="L161" s="89">
        <f t="shared" ref="L161:L166" si="43">E161*K161</f>
        <v>0</v>
      </c>
    </row>
    <row r="162" spans="1:12" s="71" customFormat="1" ht="12.75" customHeight="1" x14ac:dyDescent="0.2">
      <c r="A162" s="81"/>
      <c r="B162" s="82" t="s">
        <v>108</v>
      </c>
      <c r="C162" s="83" t="s">
        <v>326</v>
      </c>
      <c r="D162" s="12" t="s">
        <v>327</v>
      </c>
      <c r="E162" s="85"/>
      <c r="F162" s="84" t="s">
        <v>216</v>
      </c>
      <c r="G162" s="86">
        <f t="shared" si="40"/>
        <v>8.48</v>
      </c>
      <c r="H162" s="105">
        <f t="shared" si="41"/>
        <v>0</v>
      </c>
      <c r="I162" s="86">
        <v>8.48</v>
      </c>
      <c r="J162" s="87">
        <f t="shared" si="42"/>
        <v>0</v>
      </c>
      <c r="K162" s="88">
        <v>0.32</v>
      </c>
      <c r="L162" s="89">
        <f t="shared" si="43"/>
        <v>0</v>
      </c>
    </row>
    <row r="163" spans="1:12" s="71" customFormat="1" ht="12.75" customHeight="1" x14ac:dyDescent="0.2">
      <c r="A163" s="81"/>
      <c r="B163" s="82" t="s">
        <v>108</v>
      </c>
      <c r="C163" s="83" t="s">
        <v>328</v>
      </c>
      <c r="D163" s="12" t="s">
        <v>329</v>
      </c>
      <c r="E163" s="85"/>
      <c r="F163" s="84" t="s">
        <v>216</v>
      </c>
      <c r="G163" s="86">
        <f t="shared" si="40"/>
        <v>9.36</v>
      </c>
      <c r="H163" s="105">
        <f t="shared" si="41"/>
        <v>0</v>
      </c>
      <c r="I163" s="86">
        <v>9.36</v>
      </c>
      <c r="J163" s="87">
        <f t="shared" si="42"/>
        <v>0</v>
      </c>
      <c r="K163" s="88">
        <v>0.41</v>
      </c>
      <c r="L163" s="89">
        <f t="shared" si="43"/>
        <v>0</v>
      </c>
    </row>
    <row r="164" spans="1:12" s="71" customFormat="1" ht="12.75" customHeight="1" x14ac:dyDescent="0.2">
      <c r="A164" s="81"/>
      <c r="B164" s="82" t="s">
        <v>108</v>
      </c>
      <c r="C164" s="83" t="s">
        <v>330</v>
      </c>
      <c r="D164" s="12" t="s">
        <v>331</v>
      </c>
      <c r="E164" s="85"/>
      <c r="F164" s="84" t="s">
        <v>216</v>
      </c>
      <c r="G164" s="86">
        <f t="shared" si="40"/>
        <v>10.36</v>
      </c>
      <c r="H164" s="105">
        <f t="shared" si="41"/>
        <v>0</v>
      </c>
      <c r="I164" s="86">
        <v>10.36</v>
      </c>
      <c r="J164" s="87">
        <f t="shared" si="42"/>
        <v>0</v>
      </c>
      <c r="K164" s="88">
        <v>0.57999999999999996</v>
      </c>
      <c r="L164" s="89">
        <f t="shared" si="43"/>
        <v>0</v>
      </c>
    </row>
    <row r="165" spans="1:12" s="71" customFormat="1" ht="12.75" customHeight="1" x14ac:dyDescent="0.2">
      <c r="A165" s="81"/>
      <c r="B165" s="82" t="s">
        <v>108</v>
      </c>
      <c r="C165" s="83" t="s">
        <v>332</v>
      </c>
      <c r="D165" s="12" t="s">
        <v>333</v>
      </c>
      <c r="E165" s="85"/>
      <c r="F165" s="84" t="s">
        <v>216</v>
      </c>
      <c r="G165" s="86">
        <f t="shared" si="40"/>
        <v>11.4</v>
      </c>
      <c r="H165" s="105">
        <f t="shared" si="41"/>
        <v>0</v>
      </c>
      <c r="I165" s="86">
        <v>11.4</v>
      </c>
      <c r="J165" s="87">
        <f t="shared" si="42"/>
        <v>0</v>
      </c>
      <c r="K165" s="88">
        <v>0.75</v>
      </c>
      <c r="L165" s="89">
        <f t="shared" si="43"/>
        <v>0</v>
      </c>
    </row>
    <row r="166" spans="1:12" s="71" customFormat="1" ht="12.75" customHeight="1" x14ac:dyDescent="0.2">
      <c r="A166" s="81"/>
      <c r="B166" s="82" t="s">
        <v>108</v>
      </c>
      <c r="C166" s="83" t="s">
        <v>334</v>
      </c>
      <c r="D166" s="12" t="s">
        <v>335</v>
      </c>
      <c r="E166" s="85"/>
      <c r="F166" s="84" t="s">
        <v>216</v>
      </c>
      <c r="G166" s="86">
        <f t="shared" si="40"/>
        <v>13.12</v>
      </c>
      <c r="H166" s="105">
        <f t="shared" si="41"/>
        <v>0</v>
      </c>
      <c r="I166" s="86">
        <v>13.12</v>
      </c>
      <c r="J166" s="87">
        <f t="shared" si="42"/>
        <v>0</v>
      </c>
      <c r="K166" s="88">
        <v>0.93</v>
      </c>
      <c r="L166" s="89">
        <f t="shared" si="43"/>
        <v>0</v>
      </c>
    </row>
    <row r="167" spans="1:12" ht="12.75" customHeight="1" x14ac:dyDescent="0.25">
      <c r="D167" s="72"/>
      <c r="H167" s="107"/>
      <c r="I167" s="109"/>
    </row>
    <row r="168" spans="1:12" ht="12.75" customHeight="1" x14ac:dyDescent="0.25">
      <c r="D168" s="18" t="s">
        <v>70</v>
      </c>
      <c r="H168" s="107"/>
      <c r="I168" s="109"/>
    </row>
    <row r="169" spans="1:12" s="71" customFormat="1" ht="12.75" customHeight="1" x14ac:dyDescent="0.25">
      <c r="A169" s="93"/>
      <c r="B169" s="82" t="s">
        <v>108</v>
      </c>
      <c r="C169" s="83" t="s">
        <v>336</v>
      </c>
      <c r="D169" s="12" t="s">
        <v>337</v>
      </c>
      <c r="E169" s="85"/>
      <c r="F169" s="84" t="s">
        <v>216</v>
      </c>
      <c r="G169" s="86">
        <f>I169*(1-J169)</f>
        <v>13.04</v>
      </c>
      <c r="H169" s="105">
        <f>E169*G169</f>
        <v>0</v>
      </c>
      <c r="I169" s="86">
        <v>13.04</v>
      </c>
      <c r="J169" s="87">
        <f t="shared" ref="J169:J188" si="44">G$16/100</f>
        <v>0</v>
      </c>
      <c r="K169" s="88">
        <v>0.32</v>
      </c>
      <c r="L169" s="89">
        <f>E169*K169</f>
        <v>0</v>
      </c>
    </row>
    <row r="170" spans="1:12" s="71" customFormat="1" ht="12.75" customHeight="1" x14ac:dyDescent="0.25">
      <c r="A170" s="93"/>
      <c r="B170" s="82" t="s">
        <v>108</v>
      </c>
      <c r="C170" s="83" t="s">
        <v>338</v>
      </c>
      <c r="D170" s="12" t="s">
        <v>339</v>
      </c>
      <c r="E170" s="85"/>
      <c r="F170" s="84" t="s">
        <v>216</v>
      </c>
      <c r="G170" s="86">
        <f>I170*(1-J170)</f>
        <v>14.16</v>
      </c>
      <c r="H170" s="105">
        <f>E170*G170</f>
        <v>0</v>
      </c>
      <c r="I170" s="86">
        <v>14.16</v>
      </c>
      <c r="J170" s="87">
        <f t="shared" si="44"/>
        <v>0</v>
      </c>
      <c r="K170" s="88">
        <v>0.42</v>
      </c>
      <c r="L170" s="89">
        <f>E170*K170</f>
        <v>0</v>
      </c>
    </row>
    <row r="171" spans="1:12" s="71" customFormat="1" ht="12.75" customHeight="1" x14ac:dyDescent="0.25">
      <c r="A171" s="93"/>
      <c r="B171" s="82" t="s">
        <v>108</v>
      </c>
      <c r="C171" s="83" t="s">
        <v>340</v>
      </c>
      <c r="D171" s="12" t="s">
        <v>341</v>
      </c>
      <c r="E171" s="85"/>
      <c r="F171" s="84" t="s">
        <v>216</v>
      </c>
      <c r="G171" s="86">
        <f>I171*(1-J171)</f>
        <v>15.28</v>
      </c>
      <c r="H171" s="105">
        <f>E171*G171</f>
        <v>0</v>
      </c>
      <c r="I171" s="86">
        <v>15.28</v>
      </c>
      <c r="J171" s="87">
        <f t="shared" si="44"/>
        <v>0</v>
      </c>
      <c r="K171" s="88">
        <v>0.51</v>
      </c>
      <c r="L171" s="89">
        <f>E171*K171</f>
        <v>0</v>
      </c>
    </row>
    <row r="172" spans="1:12" s="71" customFormat="1" ht="12.75" customHeight="1" x14ac:dyDescent="0.25">
      <c r="A172" s="93"/>
      <c r="B172" s="82" t="s">
        <v>108</v>
      </c>
      <c r="C172" s="83" t="s">
        <v>342</v>
      </c>
      <c r="D172" s="12" t="s">
        <v>343</v>
      </c>
      <c r="E172" s="85"/>
      <c r="F172" s="84" t="s">
        <v>216</v>
      </c>
      <c r="G172" s="86">
        <f>I172*(1-J172)</f>
        <v>17.28</v>
      </c>
      <c r="H172" s="105">
        <f>E172*G172</f>
        <v>0</v>
      </c>
      <c r="I172" s="86">
        <v>17.28</v>
      </c>
      <c r="J172" s="87">
        <f t="shared" si="44"/>
        <v>0</v>
      </c>
      <c r="K172" s="88">
        <v>0.7</v>
      </c>
      <c r="L172" s="89">
        <f>E172*K172</f>
        <v>0</v>
      </c>
    </row>
    <row r="173" spans="1:12" s="71" customFormat="1" ht="6.95" customHeight="1" x14ac:dyDescent="0.25">
      <c r="A173" s="93"/>
      <c r="B173" s="82"/>
      <c r="C173" s="90"/>
      <c r="D173" s="12"/>
      <c r="E173" s="91"/>
      <c r="F173" s="84"/>
      <c r="G173" s="86"/>
      <c r="H173" s="106"/>
      <c r="I173" s="86"/>
      <c r="J173" s="92"/>
      <c r="K173" s="88"/>
      <c r="L173" s="89"/>
    </row>
    <row r="174" spans="1:12" s="71" customFormat="1" ht="12.75" customHeight="1" x14ac:dyDescent="0.25">
      <c r="A174" s="93"/>
      <c r="B174" s="82" t="s">
        <v>108</v>
      </c>
      <c r="C174" s="83" t="s">
        <v>344</v>
      </c>
      <c r="D174" s="12" t="s">
        <v>345</v>
      </c>
      <c r="E174" s="85"/>
      <c r="F174" s="84" t="s">
        <v>216</v>
      </c>
      <c r="G174" s="86">
        <f t="shared" ref="G174:G188" si="45">I174*(1-J174)</f>
        <v>13.84</v>
      </c>
      <c r="H174" s="105">
        <f t="shared" ref="H174:H188" si="46">E174*G174</f>
        <v>0</v>
      </c>
      <c r="I174" s="86">
        <v>13.84</v>
      </c>
      <c r="J174" s="87">
        <f t="shared" si="44"/>
        <v>0</v>
      </c>
      <c r="K174" s="88">
        <v>0.24</v>
      </c>
      <c r="L174" s="89">
        <f t="shared" ref="L174:L188" si="47">E174*K174</f>
        <v>0</v>
      </c>
    </row>
    <row r="175" spans="1:12" s="71" customFormat="1" ht="6.95" customHeight="1" x14ac:dyDescent="0.25">
      <c r="A175" s="93"/>
      <c r="B175" s="82"/>
      <c r="C175" s="90"/>
      <c r="D175" s="12"/>
      <c r="E175" s="91"/>
      <c r="F175" s="84"/>
      <c r="G175" s="86"/>
      <c r="H175" s="106"/>
      <c r="I175" s="86"/>
      <c r="J175" s="92"/>
      <c r="K175" s="88"/>
      <c r="L175" s="89"/>
    </row>
    <row r="176" spans="1:12" s="71" customFormat="1" ht="12.75" customHeight="1" x14ac:dyDescent="0.25">
      <c r="A176" s="93"/>
      <c r="B176" s="82" t="s">
        <v>108</v>
      </c>
      <c r="C176" s="83" t="s">
        <v>346</v>
      </c>
      <c r="D176" s="12" t="s">
        <v>347</v>
      </c>
      <c r="E176" s="85"/>
      <c r="F176" s="84" t="s">
        <v>216</v>
      </c>
      <c r="G176" s="86">
        <f t="shared" si="45"/>
        <v>12.12</v>
      </c>
      <c r="H176" s="105">
        <f t="shared" si="46"/>
        <v>0</v>
      </c>
      <c r="I176" s="86">
        <v>12.12</v>
      </c>
      <c r="J176" s="87">
        <f t="shared" si="44"/>
        <v>0</v>
      </c>
      <c r="K176" s="88">
        <v>0.45</v>
      </c>
      <c r="L176" s="89">
        <f t="shared" si="47"/>
        <v>0</v>
      </c>
    </row>
    <row r="177" spans="1:12" s="71" customFormat="1" ht="12.75" customHeight="1" x14ac:dyDescent="0.25">
      <c r="A177" s="93"/>
      <c r="B177" s="82" t="s">
        <v>108</v>
      </c>
      <c r="C177" s="83" t="s">
        <v>348</v>
      </c>
      <c r="D177" s="12" t="s">
        <v>349</v>
      </c>
      <c r="E177" s="85"/>
      <c r="F177" s="84" t="s">
        <v>216</v>
      </c>
      <c r="G177" s="86">
        <f t="shared" si="45"/>
        <v>13.2</v>
      </c>
      <c r="H177" s="105">
        <f t="shared" si="46"/>
        <v>0</v>
      </c>
      <c r="I177" s="86">
        <v>13.2</v>
      </c>
      <c r="J177" s="87">
        <f t="shared" si="44"/>
        <v>0</v>
      </c>
      <c r="K177" s="88">
        <v>0.54</v>
      </c>
      <c r="L177" s="89">
        <f t="shared" si="47"/>
        <v>0</v>
      </c>
    </row>
    <row r="178" spans="1:12" s="71" customFormat="1" ht="12.75" customHeight="1" x14ac:dyDescent="0.25">
      <c r="A178" s="93"/>
      <c r="B178" s="82" t="s">
        <v>108</v>
      </c>
      <c r="C178" s="83" t="s">
        <v>350</v>
      </c>
      <c r="D178" s="12" t="s">
        <v>351</v>
      </c>
      <c r="E178" s="85"/>
      <c r="F178" s="84" t="s">
        <v>216</v>
      </c>
      <c r="G178" s="86">
        <f t="shared" si="45"/>
        <v>14.08</v>
      </c>
      <c r="H178" s="105">
        <f t="shared" si="46"/>
        <v>0</v>
      </c>
      <c r="I178" s="86">
        <v>14.08</v>
      </c>
      <c r="J178" s="87">
        <f t="shared" si="44"/>
        <v>0</v>
      </c>
      <c r="K178" s="88">
        <v>0.64</v>
      </c>
      <c r="L178" s="89">
        <f t="shared" si="47"/>
        <v>0</v>
      </c>
    </row>
    <row r="179" spans="1:12" s="71" customFormat="1" ht="12.75" customHeight="1" x14ac:dyDescent="0.25">
      <c r="A179" s="93"/>
      <c r="B179" s="82" t="s">
        <v>108</v>
      </c>
      <c r="C179" s="83" t="s">
        <v>352</v>
      </c>
      <c r="D179" s="12" t="s">
        <v>353</v>
      </c>
      <c r="E179" s="85"/>
      <c r="F179" s="84" t="s">
        <v>216</v>
      </c>
      <c r="G179" s="86">
        <f t="shared" si="45"/>
        <v>15.8</v>
      </c>
      <c r="H179" s="105">
        <f t="shared" si="46"/>
        <v>0</v>
      </c>
      <c r="I179" s="86">
        <v>15.8</v>
      </c>
      <c r="J179" s="87">
        <f t="shared" si="44"/>
        <v>0</v>
      </c>
      <c r="K179" s="88">
        <v>0.82</v>
      </c>
      <c r="L179" s="89">
        <f t="shared" si="47"/>
        <v>0</v>
      </c>
    </row>
    <row r="180" spans="1:12" s="71" customFormat="1" ht="12.75" customHeight="1" x14ac:dyDescent="0.25">
      <c r="A180" s="93"/>
      <c r="B180" s="82" t="s">
        <v>108</v>
      </c>
      <c r="C180" s="83" t="s">
        <v>354</v>
      </c>
      <c r="D180" s="12" t="s">
        <v>355</v>
      </c>
      <c r="E180" s="85"/>
      <c r="F180" s="84" t="s">
        <v>216</v>
      </c>
      <c r="G180" s="86">
        <f t="shared" si="45"/>
        <v>18.600000000000001</v>
      </c>
      <c r="H180" s="105">
        <f t="shared" si="46"/>
        <v>0</v>
      </c>
      <c r="I180" s="86">
        <v>18.600000000000001</v>
      </c>
      <c r="J180" s="87">
        <f t="shared" si="44"/>
        <v>0</v>
      </c>
      <c r="K180" s="88">
        <v>1.01</v>
      </c>
      <c r="L180" s="89">
        <f t="shared" si="47"/>
        <v>0</v>
      </c>
    </row>
    <row r="181" spans="1:12" s="71" customFormat="1" ht="12.75" customHeight="1" x14ac:dyDescent="0.25">
      <c r="A181" s="93"/>
      <c r="B181" s="82" t="s">
        <v>108</v>
      </c>
      <c r="C181" s="83" t="s">
        <v>356</v>
      </c>
      <c r="D181" s="12" t="s">
        <v>357</v>
      </c>
      <c r="E181" s="85"/>
      <c r="F181" s="84" t="s">
        <v>216</v>
      </c>
      <c r="G181" s="86">
        <f t="shared" si="45"/>
        <v>20.92</v>
      </c>
      <c r="H181" s="105">
        <f t="shared" si="46"/>
        <v>0</v>
      </c>
      <c r="I181" s="86">
        <v>20.92</v>
      </c>
      <c r="J181" s="87">
        <f t="shared" si="44"/>
        <v>0</v>
      </c>
      <c r="K181" s="88">
        <v>1.2</v>
      </c>
      <c r="L181" s="89">
        <f t="shared" si="47"/>
        <v>0</v>
      </c>
    </row>
    <row r="182" spans="1:12" s="71" customFormat="1" ht="6.95" customHeight="1" x14ac:dyDescent="0.25">
      <c r="A182" s="93"/>
      <c r="B182" s="82"/>
      <c r="C182" s="90"/>
      <c r="D182" s="12"/>
      <c r="E182" s="91"/>
      <c r="F182" s="84"/>
      <c r="G182" s="86"/>
      <c r="H182" s="106"/>
      <c r="I182" s="86"/>
      <c r="J182" s="92"/>
      <c r="K182" s="88"/>
      <c r="L182" s="89"/>
    </row>
    <row r="183" spans="1:12" s="71" customFormat="1" ht="12.75" customHeight="1" x14ac:dyDescent="0.25">
      <c r="A183" s="93"/>
      <c r="B183" s="82" t="s">
        <v>108</v>
      </c>
      <c r="C183" s="83" t="s">
        <v>358</v>
      </c>
      <c r="D183" s="12" t="s">
        <v>359</v>
      </c>
      <c r="E183" s="85"/>
      <c r="F183" s="84" t="s">
        <v>216</v>
      </c>
      <c r="G183" s="86">
        <f t="shared" si="45"/>
        <v>14.16</v>
      </c>
      <c r="H183" s="105">
        <f t="shared" si="46"/>
        <v>0</v>
      </c>
      <c r="I183" s="86">
        <v>14.16</v>
      </c>
      <c r="J183" s="87">
        <f t="shared" si="44"/>
        <v>0</v>
      </c>
      <c r="K183" s="88">
        <v>0.67</v>
      </c>
      <c r="L183" s="89">
        <f t="shared" si="47"/>
        <v>0</v>
      </c>
    </row>
    <row r="184" spans="1:12" s="71" customFormat="1" ht="12.75" customHeight="1" x14ac:dyDescent="0.25">
      <c r="A184" s="93"/>
      <c r="B184" s="82" t="s">
        <v>108</v>
      </c>
      <c r="C184" s="83" t="s">
        <v>360</v>
      </c>
      <c r="D184" s="12" t="s">
        <v>361</v>
      </c>
      <c r="E184" s="85"/>
      <c r="F184" s="84" t="s">
        <v>216</v>
      </c>
      <c r="G184" s="86">
        <f t="shared" si="45"/>
        <v>15.2</v>
      </c>
      <c r="H184" s="105">
        <f t="shared" si="46"/>
        <v>0</v>
      </c>
      <c r="I184" s="86">
        <v>15.2</v>
      </c>
      <c r="J184" s="87">
        <f t="shared" si="44"/>
        <v>0</v>
      </c>
      <c r="K184" s="88">
        <v>0.77</v>
      </c>
      <c r="L184" s="89">
        <f t="shared" si="47"/>
        <v>0</v>
      </c>
    </row>
    <row r="185" spans="1:12" s="71" customFormat="1" ht="12.75" customHeight="1" x14ac:dyDescent="0.25">
      <c r="A185" s="93"/>
      <c r="B185" s="82" t="s">
        <v>108</v>
      </c>
      <c r="C185" s="83" t="s">
        <v>362</v>
      </c>
      <c r="D185" s="12" t="s">
        <v>363</v>
      </c>
      <c r="E185" s="85"/>
      <c r="F185" s="84" t="s">
        <v>216</v>
      </c>
      <c r="G185" s="86">
        <f t="shared" si="45"/>
        <v>16.079999999999998</v>
      </c>
      <c r="H185" s="105">
        <f t="shared" si="46"/>
        <v>0</v>
      </c>
      <c r="I185" s="86">
        <v>16.079999999999998</v>
      </c>
      <c r="J185" s="87">
        <f t="shared" si="44"/>
        <v>0</v>
      </c>
      <c r="K185" s="88">
        <v>0.86</v>
      </c>
      <c r="L185" s="89">
        <f t="shared" si="47"/>
        <v>0</v>
      </c>
    </row>
    <row r="186" spans="1:12" s="71" customFormat="1" ht="12.75" customHeight="1" x14ac:dyDescent="0.25">
      <c r="A186" s="93"/>
      <c r="B186" s="82" t="s">
        <v>108</v>
      </c>
      <c r="C186" s="83" t="s">
        <v>364</v>
      </c>
      <c r="D186" s="12" t="s">
        <v>365</v>
      </c>
      <c r="E186" s="85"/>
      <c r="F186" s="84" t="s">
        <v>216</v>
      </c>
      <c r="G186" s="86">
        <f t="shared" si="45"/>
        <v>17.760000000000002</v>
      </c>
      <c r="H186" s="105">
        <f t="shared" si="46"/>
        <v>0</v>
      </c>
      <c r="I186" s="86">
        <v>17.760000000000002</v>
      </c>
      <c r="J186" s="87">
        <f t="shared" si="44"/>
        <v>0</v>
      </c>
      <c r="K186" s="88">
        <v>1.05</v>
      </c>
      <c r="L186" s="89">
        <f t="shared" si="47"/>
        <v>0</v>
      </c>
    </row>
    <row r="187" spans="1:12" s="71" customFormat="1" ht="12.75" customHeight="1" x14ac:dyDescent="0.25">
      <c r="A187" s="93"/>
      <c r="B187" s="82" t="s">
        <v>108</v>
      </c>
      <c r="C187" s="83" t="s">
        <v>366</v>
      </c>
      <c r="D187" s="12" t="s">
        <v>367</v>
      </c>
      <c r="E187" s="85"/>
      <c r="F187" s="84" t="s">
        <v>216</v>
      </c>
      <c r="G187" s="86">
        <f t="shared" si="45"/>
        <v>20.56</v>
      </c>
      <c r="H187" s="105">
        <f t="shared" si="46"/>
        <v>0</v>
      </c>
      <c r="I187" s="86">
        <v>20.56</v>
      </c>
      <c r="J187" s="87">
        <f t="shared" si="44"/>
        <v>0</v>
      </c>
      <c r="K187" s="88">
        <v>1.24</v>
      </c>
      <c r="L187" s="89">
        <f t="shared" si="47"/>
        <v>0</v>
      </c>
    </row>
    <row r="188" spans="1:12" s="71" customFormat="1" ht="12.75" customHeight="1" x14ac:dyDescent="0.25">
      <c r="A188" s="93"/>
      <c r="B188" s="82" t="s">
        <v>108</v>
      </c>
      <c r="C188" s="83" t="s">
        <v>368</v>
      </c>
      <c r="D188" s="12" t="s">
        <v>369</v>
      </c>
      <c r="E188" s="85"/>
      <c r="F188" s="84" t="s">
        <v>216</v>
      </c>
      <c r="G188" s="86">
        <f t="shared" si="45"/>
        <v>22.88</v>
      </c>
      <c r="H188" s="105">
        <f t="shared" si="46"/>
        <v>0</v>
      </c>
      <c r="I188" s="86">
        <v>22.88</v>
      </c>
      <c r="J188" s="87">
        <f t="shared" si="44"/>
        <v>0</v>
      </c>
      <c r="K188" s="88">
        <v>1.43</v>
      </c>
      <c r="L188" s="89">
        <f t="shared" si="47"/>
        <v>0</v>
      </c>
    </row>
    <row r="189" spans="1:12" ht="12.75" customHeight="1" x14ac:dyDescent="0.25">
      <c r="D189" s="72"/>
      <c r="H189" s="107"/>
      <c r="I189" s="109"/>
    </row>
    <row r="190" spans="1:12" ht="12.75" customHeight="1" x14ac:dyDescent="0.25">
      <c r="D190" s="18" t="s">
        <v>71</v>
      </c>
      <c r="H190" s="107"/>
      <c r="I190" s="109"/>
    </row>
    <row r="191" spans="1:12" s="71" customFormat="1" ht="12.75" customHeight="1" x14ac:dyDescent="0.25">
      <c r="A191" s="93"/>
      <c r="B191" s="82" t="s">
        <v>108</v>
      </c>
      <c r="C191" s="83" t="s">
        <v>370</v>
      </c>
      <c r="D191" s="12" t="s">
        <v>371</v>
      </c>
      <c r="E191" s="85"/>
      <c r="F191" s="84" t="s">
        <v>216</v>
      </c>
      <c r="G191" s="86">
        <f t="shared" ref="G191:G196" si="48">I191*(1-J191)</f>
        <v>10</v>
      </c>
      <c r="H191" s="105">
        <f t="shared" ref="H191:H196" si="49">E191*G191</f>
        <v>0</v>
      </c>
      <c r="I191" s="86">
        <v>10</v>
      </c>
      <c r="J191" s="87">
        <f t="shared" ref="J191:J196" si="50">G$16/100</f>
        <v>0</v>
      </c>
      <c r="K191" s="88">
        <v>0.4</v>
      </c>
      <c r="L191" s="89">
        <f t="shared" ref="L191:L196" si="51">E191*K191</f>
        <v>0</v>
      </c>
    </row>
    <row r="192" spans="1:12" s="71" customFormat="1" ht="12.75" customHeight="1" x14ac:dyDescent="0.25">
      <c r="A192" s="93"/>
      <c r="B192" s="82" t="s">
        <v>108</v>
      </c>
      <c r="C192" s="83" t="s">
        <v>372</v>
      </c>
      <c r="D192" s="12" t="s">
        <v>373</v>
      </c>
      <c r="E192" s="85"/>
      <c r="F192" s="84" t="s">
        <v>216</v>
      </c>
      <c r="G192" s="86">
        <f t="shared" si="48"/>
        <v>10.96</v>
      </c>
      <c r="H192" s="105">
        <f t="shared" si="49"/>
        <v>0</v>
      </c>
      <c r="I192" s="86">
        <v>10.96</v>
      </c>
      <c r="J192" s="87">
        <f t="shared" si="50"/>
        <v>0</v>
      </c>
      <c r="K192" s="88">
        <v>0.55000000000000004</v>
      </c>
      <c r="L192" s="89">
        <f t="shared" si="51"/>
        <v>0</v>
      </c>
    </row>
    <row r="193" spans="1:12" s="71" customFormat="1" ht="12.75" customHeight="1" x14ac:dyDescent="0.25">
      <c r="A193" s="93"/>
      <c r="B193" s="82" t="s">
        <v>108</v>
      </c>
      <c r="C193" s="83" t="s">
        <v>374</v>
      </c>
      <c r="D193" s="12" t="s">
        <v>375</v>
      </c>
      <c r="E193" s="85"/>
      <c r="F193" s="84" t="s">
        <v>216</v>
      </c>
      <c r="G193" s="86">
        <f t="shared" si="48"/>
        <v>12.08</v>
      </c>
      <c r="H193" s="105">
        <f t="shared" si="49"/>
        <v>0</v>
      </c>
      <c r="I193" s="86">
        <v>12.08</v>
      </c>
      <c r="J193" s="87">
        <f t="shared" si="50"/>
        <v>0</v>
      </c>
      <c r="K193" s="88">
        <v>0.71</v>
      </c>
      <c r="L193" s="89">
        <f t="shared" si="51"/>
        <v>0</v>
      </c>
    </row>
    <row r="194" spans="1:12" s="71" customFormat="1" ht="12.75" customHeight="1" x14ac:dyDescent="0.25">
      <c r="A194" s="93"/>
      <c r="B194" s="82" t="s">
        <v>108</v>
      </c>
      <c r="C194" s="83" t="s">
        <v>376</v>
      </c>
      <c r="D194" s="12" t="s">
        <v>377</v>
      </c>
      <c r="E194" s="85"/>
      <c r="F194" s="84" t="s">
        <v>216</v>
      </c>
      <c r="G194" s="86">
        <f t="shared" si="48"/>
        <v>14.16</v>
      </c>
      <c r="H194" s="105">
        <f t="shared" si="49"/>
        <v>0</v>
      </c>
      <c r="I194" s="86">
        <v>14.16</v>
      </c>
      <c r="J194" s="87">
        <f t="shared" si="50"/>
        <v>0</v>
      </c>
      <c r="K194" s="88">
        <v>1.01</v>
      </c>
      <c r="L194" s="89">
        <f t="shared" si="51"/>
        <v>0</v>
      </c>
    </row>
    <row r="195" spans="1:12" s="71" customFormat="1" ht="12.75" customHeight="1" x14ac:dyDescent="0.25">
      <c r="A195" s="93"/>
      <c r="B195" s="82" t="s">
        <v>108</v>
      </c>
      <c r="C195" s="83" t="s">
        <v>378</v>
      </c>
      <c r="D195" s="12" t="s">
        <v>379</v>
      </c>
      <c r="E195" s="85"/>
      <c r="F195" s="84" t="s">
        <v>216</v>
      </c>
      <c r="G195" s="86">
        <f t="shared" si="48"/>
        <v>16.600000000000001</v>
      </c>
      <c r="H195" s="105">
        <f t="shared" si="49"/>
        <v>0</v>
      </c>
      <c r="I195" s="86">
        <v>16.600000000000001</v>
      </c>
      <c r="J195" s="87">
        <f t="shared" si="50"/>
        <v>0</v>
      </c>
      <c r="K195" s="88">
        <v>1.32</v>
      </c>
      <c r="L195" s="89">
        <f t="shared" si="51"/>
        <v>0</v>
      </c>
    </row>
    <row r="196" spans="1:12" s="71" customFormat="1" ht="12.75" customHeight="1" x14ac:dyDescent="0.25">
      <c r="A196" s="93"/>
      <c r="B196" s="82" t="s">
        <v>108</v>
      </c>
      <c r="C196" s="83" t="s">
        <v>380</v>
      </c>
      <c r="D196" s="12" t="s">
        <v>381</v>
      </c>
      <c r="E196" s="85"/>
      <c r="F196" s="84" t="s">
        <v>216</v>
      </c>
      <c r="G196" s="86">
        <f t="shared" si="48"/>
        <v>18.079999999999998</v>
      </c>
      <c r="H196" s="105">
        <f t="shared" si="49"/>
        <v>0</v>
      </c>
      <c r="I196" s="86">
        <v>18.079999999999998</v>
      </c>
      <c r="J196" s="87">
        <f t="shared" si="50"/>
        <v>0</v>
      </c>
      <c r="K196" s="88">
        <v>1.62</v>
      </c>
      <c r="L196" s="89">
        <f t="shared" si="51"/>
        <v>0</v>
      </c>
    </row>
    <row r="197" spans="1:12" ht="12.75" customHeight="1" x14ac:dyDescent="0.25">
      <c r="H197" s="107"/>
      <c r="I197" s="109"/>
    </row>
    <row r="198" spans="1:12" ht="12.75" customHeight="1" x14ac:dyDescent="0.25">
      <c r="D198" s="18" t="s">
        <v>72</v>
      </c>
      <c r="H198" s="107"/>
      <c r="I198" s="109"/>
    </row>
    <row r="199" spans="1:12" s="71" customFormat="1" ht="12.75" customHeight="1" x14ac:dyDescent="0.25">
      <c r="A199" s="93"/>
      <c r="B199" s="82" t="s">
        <v>108</v>
      </c>
      <c r="C199" s="83" t="s">
        <v>382</v>
      </c>
      <c r="D199" s="12" t="s">
        <v>383</v>
      </c>
      <c r="E199" s="85"/>
      <c r="F199" s="84" t="s">
        <v>216</v>
      </c>
      <c r="G199" s="86">
        <f>I199*(1-J199)</f>
        <v>17.64</v>
      </c>
      <c r="H199" s="105">
        <f>E199*G199</f>
        <v>0</v>
      </c>
      <c r="I199" s="86">
        <v>17.64</v>
      </c>
      <c r="J199" s="87">
        <f t="shared" ref="J199:J216" si="52">G$16/100</f>
        <v>0</v>
      </c>
      <c r="K199" s="88">
        <v>0.81</v>
      </c>
      <c r="L199" s="89">
        <f>E199*K199</f>
        <v>0</v>
      </c>
    </row>
    <row r="200" spans="1:12" s="71" customFormat="1" ht="12.75" customHeight="1" x14ac:dyDescent="0.25">
      <c r="A200" s="93"/>
      <c r="B200" s="82" t="s">
        <v>108</v>
      </c>
      <c r="C200" s="83" t="s">
        <v>384</v>
      </c>
      <c r="D200" s="12" t="s">
        <v>385</v>
      </c>
      <c r="E200" s="85"/>
      <c r="F200" s="84" t="s">
        <v>216</v>
      </c>
      <c r="G200" s="86">
        <f>I200*(1-J200)</f>
        <v>20.48</v>
      </c>
      <c r="H200" s="105">
        <f>E200*G200</f>
        <v>0</v>
      </c>
      <c r="I200" s="86">
        <v>20.48</v>
      </c>
      <c r="J200" s="87">
        <f t="shared" si="52"/>
        <v>0</v>
      </c>
      <c r="K200" s="88">
        <v>1.1100000000000001</v>
      </c>
      <c r="L200" s="89">
        <f>E200*K200</f>
        <v>0</v>
      </c>
    </row>
    <row r="201" spans="1:12" s="71" customFormat="1" ht="12.75" customHeight="1" x14ac:dyDescent="0.25">
      <c r="A201" s="93"/>
      <c r="B201" s="82" t="s">
        <v>108</v>
      </c>
      <c r="C201" s="83" t="s">
        <v>386</v>
      </c>
      <c r="D201" s="12" t="s">
        <v>387</v>
      </c>
      <c r="E201" s="85"/>
      <c r="F201" s="84" t="s">
        <v>216</v>
      </c>
      <c r="G201" s="86">
        <f>I201*(1-J201)</f>
        <v>23.8</v>
      </c>
      <c r="H201" s="105">
        <f>E201*G201</f>
        <v>0</v>
      </c>
      <c r="I201" s="86">
        <v>23.8</v>
      </c>
      <c r="J201" s="87">
        <f t="shared" si="52"/>
        <v>0</v>
      </c>
      <c r="K201" s="88">
        <v>1.58</v>
      </c>
      <c r="L201" s="89">
        <f>E201*K201</f>
        <v>0</v>
      </c>
    </row>
    <row r="202" spans="1:12" s="71" customFormat="1" ht="12.75" customHeight="1" x14ac:dyDescent="0.25">
      <c r="A202" s="93"/>
      <c r="B202" s="82" t="s">
        <v>108</v>
      </c>
      <c r="C202" s="83" t="s">
        <v>388</v>
      </c>
      <c r="D202" s="12" t="s">
        <v>389</v>
      </c>
      <c r="E202" s="85"/>
      <c r="F202" s="84" t="s">
        <v>216</v>
      </c>
      <c r="G202" s="86">
        <f>I202*(1-J202)</f>
        <v>30.32</v>
      </c>
      <c r="H202" s="105">
        <f>E202*G202</f>
        <v>0</v>
      </c>
      <c r="I202" s="86">
        <v>30.32</v>
      </c>
      <c r="J202" s="87">
        <f t="shared" si="52"/>
        <v>0</v>
      </c>
      <c r="K202" s="88">
        <v>2.2599999999999998</v>
      </c>
      <c r="L202" s="89">
        <f>E202*K202</f>
        <v>0</v>
      </c>
    </row>
    <row r="203" spans="1:12" s="71" customFormat="1" ht="6.95" customHeight="1" x14ac:dyDescent="0.25">
      <c r="A203" s="93"/>
      <c r="B203" s="82"/>
      <c r="C203" s="90"/>
      <c r="D203" s="12"/>
      <c r="E203" s="91"/>
      <c r="F203" s="84"/>
      <c r="G203" s="86"/>
      <c r="H203" s="106"/>
      <c r="I203" s="86"/>
      <c r="J203" s="92"/>
      <c r="K203" s="88"/>
      <c r="L203" s="89"/>
    </row>
    <row r="204" spans="1:12" s="71" customFormat="1" ht="12.75" customHeight="1" x14ac:dyDescent="0.25">
      <c r="A204" s="93"/>
      <c r="B204" s="82" t="s">
        <v>108</v>
      </c>
      <c r="C204" s="83" t="s">
        <v>390</v>
      </c>
      <c r="D204" s="12" t="s">
        <v>391</v>
      </c>
      <c r="E204" s="85"/>
      <c r="F204" s="84" t="s">
        <v>216</v>
      </c>
      <c r="G204" s="86">
        <f t="shared" ref="G204:G216" si="53">I204*(1-J204)</f>
        <v>18.48</v>
      </c>
      <c r="H204" s="105">
        <f t="shared" ref="H204:H216" si="54">E204*G204</f>
        <v>0</v>
      </c>
      <c r="I204" s="86">
        <v>18.48</v>
      </c>
      <c r="J204" s="87">
        <f t="shared" si="52"/>
        <v>0</v>
      </c>
      <c r="K204" s="88">
        <v>0.96</v>
      </c>
      <c r="L204" s="89">
        <f t="shared" ref="L204:L216" si="55">E204*K204</f>
        <v>0</v>
      </c>
    </row>
    <row r="205" spans="1:12" s="71" customFormat="1" ht="12.75" customHeight="1" x14ac:dyDescent="0.25">
      <c r="A205" s="93"/>
      <c r="B205" s="82" t="s">
        <v>108</v>
      </c>
      <c r="C205" s="83" t="s">
        <v>392</v>
      </c>
      <c r="D205" s="12" t="s">
        <v>393</v>
      </c>
      <c r="E205" s="85"/>
      <c r="F205" s="84" t="s">
        <v>216</v>
      </c>
      <c r="G205" s="86">
        <f t="shared" si="53"/>
        <v>21.2</v>
      </c>
      <c r="H205" s="105">
        <f t="shared" si="54"/>
        <v>0</v>
      </c>
      <c r="I205" s="86">
        <v>21.2</v>
      </c>
      <c r="J205" s="87">
        <f t="shared" si="52"/>
        <v>0</v>
      </c>
      <c r="K205" s="88">
        <v>1.27</v>
      </c>
      <c r="L205" s="89">
        <f t="shared" si="55"/>
        <v>0</v>
      </c>
    </row>
    <row r="206" spans="1:12" s="71" customFormat="1" ht="12.75" customHeight="1" x14ac:dyDescent="0.25">
      <c r="A206" s="93"/>
      <c r="B206" s="82" t="s">
        <v>108</v>
      </c>
      <c r="C206" s="83" t="s">
        <v>394</v>
      </c>
      <c r="D206" s="12" t="s">
        <v>395</v>
      </c>
      <c r="E206" s="85"/>
      <c r="F206" s="84" t="s">
        <v>216</v>
      </c>
      <c r="G206" s="86">
        <f t="shared" si="53"/>
        <v>23.84</v>
      </c>
      <c r="H206" s="105">
        <f t="shared" si="54"/>
        <v>0</v>
      </c>
      <c r="I206" s="86">
        <v>23.84</v>
      </c>
      <c r="J206" s="87">
        <f t="shared" si="52"/>
        <v>0</v>
      </c>
      <c r="K206" s="88">
        <v>1.74</v>
      </c>
      <c r="L206" s="89">
        <f t="shared" si="55"/>
        <v>0</v>
      </c>
    </row>
    <row r="207" spans="1:12" s="71" customFormat="1" ht="12.75" customHeight="1" x14ac:dyDescent="0.25">
      <c r="A207" s="93"/>
      <c r="B207" s="82" t="s">
        <v>108</v>
      </c>
      <c r="C207" s="83" t="s">
        <v>396</v>
      </c>
      <c r="D207" s="12" t="s">
        <v>397</v>
      </c>
      <c r="E207" s="85"/>
      <c r="F207" s="84" t="s">
        <v>216</v>
      </c>
      <c r="G207" s="86">
        <f t="shared" si="53"/>
        <v>29.88</v>
      </c>
      <c r="H207" s="105">
        <f t="shared" si="54"/>
        <v>0</v>
      </c>
      <c r="I207" s="86">
        <v>29.88</v>
      </c>
      <c r="J207" s="87">
        <f t="shared" si="52"/>
        <v>0</v>
      </c>
      <c r="K207" s="88">
        <v>2.44</v>
      </c>
      <c r="L207" s="89">
        <f t="shared" si="55"/>
        <v>0</v>
      </c>
    </row>
    <row r="208" spans="1:12" s="71" customFormat="1" ht="12.75" customHeight="1" x14ac:dyDescent="0.25">
      <c r="A208" s="93"/>
      <c r="B208" s="82" t="s">
        <v>108</v>
      </c>
      <c r="C208" s="83" t="s">
        <v>398</v>
      </c>
      <c r="D208" s="12" t="s">
        <v>399</v>
      </c>
      <c r="E208" s="85"/>
      <c r="F208" s="84" t="s">
        <v>216</v>
      </c>
      <c r="G208" s="86">
        <f t="shared" si="53"/>
        <v>39.24</v>
      </c>
      <c r="H208" s="105">
        <f t="shared" si="54"/>
        <v>0</v>
      </c>
      <c r="I208" s="86">
        <v>39.24</v>
      </c>
      <c r="J208" s="87">
        <f t="shared" si="52"/>
        <v>0</v>
      </c>
      <c r="K208" s="88">
        <v>3.41</v>
      </c>
      <c r="L208" s="89">
        <f t="shared" si="55"/>
        <v>0</v>
      </c>
    </row>
    <row r="209" spans="1:12" s="71" customFormat="1" ht="12.75" customHeight="1" x14ac:dyDescent="0.25">
      <c r="A209" s="93"/>
      <c r="B209" s="82" t="s">
        <v>108</v>
      </c>
      <c r="C209" s="83" t="s">
        <v>400</v>
      </c>
      <c r="D209" s="12" t="s">
        <v>401</v>
      </c>
      <c r="E209" s="85"/>
      <c r="F209" s="84" t="s">
        <v>216</v>
      </c>
      <c r="G209" s="86">
        <f t="shared" si="53"/>
        <v>47.2</v>
      </c>
      <c r="H209" s="105">
        <f t="shared" si="54"/>
        <v>0</v>
      </c>
      <c r="I209" s="86">
        <v>47.2</v>
      </c>
      <c r="J209" s="87">
        <f t="shared" si="52"/>
        <v>0</v>
      </c>
      <c r="K209" s="88">
        <v>4.54</v>
      </c>
      <c r="L209" s="89">
        <f t="shared" si="55"/>
        <v>0</v>
      </c>
    </row>
    <row r="210" spans="1:12" s="71" customFormat="1" ht="6.95" customHeight="1" x14ac:dyDescent="0.25">
      <c r="A210" s="93"/>
      <c r="B210" s="82"/>
      <c r="C210" s="90"/>
      <c r="D210" s="12"/>
      <c r="E210" s="91"/>
      <c r="F210" s="84"/>
      <c r="G210" s="86"/>
      <c r="H210" s="106"/>
      <c r="I210" s="86"/>
      <c r="J210" s="92"/>
      <c r="K210" s="88"/>
      <c r="L210" s="89"/>
    </row>
    <row r="211" spans="1:12" s="71" customFormat="1" ht="12.75" customHeight="1" x14ac:dyDescent="0.25">
      <c r="A211" s="93"/>
      <c r="B211" s="82" t="s">
        <v>108</v>
      </c>
      <c r="C211" s="83" t="s">
        <v>402</v>
      </c>
      <c r="D211" s="12" t="s">
        <v>403</v>
      </c>
      <c r="E211" s="85"/>
      <c r="F211" s="84" t="s">
        <v>216</v>
      </c>
      <c r="G211" s="86">
        <f t="shared" si="53"/>
        <v>20.92</v>
      </c>
      <c r="H211" s="105">
        <f t="shared" si="54"/>
        <v>0</v>
      </c>
      <c r="I211" s="86">
        <v>20.92</v>
      </c>
      <c r="J211" s="87">
        <f t="shared" si="52"/>
        <v>0</v>
      </c>
      <c r="K211" s="88">
        <v>1.19</v>
      </c>
      <c r="L211" s="89">
        <f t="shared" si="55"/>
        <v>0</v>
      </c>
    </row>
    <row r="212" spans="1:12" s="71" customFormat="1" ht="12.75" customHeight="1" x14ac:dyDescent="0.25">
      <c r="A212" s="93"/>
      <c r="B212" s="82" t="s">
        <v>108</v>
      </c>
      <c r="C212" s="83" t="s">
        <v>404</v>
      </c>
      <c r="D212" s="12" t="s">
        <v>405</v>
      </c>
      <c r="E212" s="85"/>
      <c r="F212" s="84" t="s">
        <v>216</v>
      </c>
      <c r="G212" s="86">
        <f t="shared" si="53"/>
        <v>24.36</v>
      </c>
      <c r="H212" s="105">
        <f t="shared" si="54"/>
        <v>0</v>
      </c>
      <c r="I212" s="86">
        <v>24.36</v>
      </c>
      <c r="J212" s="87">
        <f t="shared" si="52"/>
        <v>0</v>
      </c>
      <c r="K212" s="88">
        <v>1.51</v>
      </c>
      <c r="L212" s="89">
        <f t="shared" si="55"/>
        <v>0</v>
      </c>
    </row>
    <row r="213" spans="1:12" s="71" customFormat="1" ht="12.75" customHeight="1" x14ac:dyDescent="0.25">
      <c r="A213" s="93"/>
      <c r="B213" s="82" t="s">
        <v>108</v>
      </c>
      <c r="C213" s="83" t="s">
        <v>406</v>
      </c>
      <c r="D213" s="12" t="s">
        <v>407</v>
      </c>
      <c r="E213" s="85"/>
      <c r="F213" s="84" t="s">
        <v>216</v>
      </c>
      <c r="G213" s="86">
        <f t="shared" si="53"/>
        <v>26.76</v>
      </c>
      <c r="H213" s="105">
        <f t="shared" si="54"/>
        <v>0</v>
      </c>
      <c r="I213" s="86">
        <v>26.76</v>
      </c>
      <c r="J213" s="87">
        <f t="shared" si="52"/>
        <v>0</v>
      </c>
      <c r="K213" s="88">
        <v>2</v>
      </c>
      <c r="L213" s="89">
        <f t="shared" si="55"/>
        <v>0</v>
      </c>
    </row>
    <row r="214" spans="1:12" s="71" customFormat="1" ht="12.75" customHeight="1" x14ac:dyDescent="0.25">
      <c r="A214" s="93"/>
      <c r="B214" s="82" t="s">
        <v>108</v>
      </c>
      <c r="C214" s="83" t="s">
        <v>408</v>
      </c>
      <c r="D214" s="12" t="s">
        <v>409</v>
      </c>
      <c r="E214" s="85"/>
      <c r="F214" s="84" t="s">
        <v>216</v>
      </c>
      <c r="G214" s="86">
        <f t="shared" si="53"/>
        <v>33.200000000000003</v>
      </c>
      <c r="H214" s="105">
        <f t="shared" si="54"/>
        <v>0</v>
      </c>
      <c r="I214" s="86">
        <v>33.200000000000003</v>
      </c>
      <c r="J214" s="87">
        <f t="shared" si="52"/>
        <v>0</v>
      </c>
      <c r="K214" s="88">
        <v>2.71</v>
      </c>
      <c r="L214" s="89">
        <f t="shared" si="55"/>
        <v>0</v>
      </c>
    </row>
    <row r="215" spans="1:12" s="71" customFormat="1" ht="12.75" customHeight="1" x14ac:dyDescent="0.25">
      <c r="A215" s="93"/>
      <c r="B215" s="82" t="s">
        <v>108</v>
      </c>
      <c r="C215" s="83" t="s">
        <v>410</v>
      </c>
      <c r="D215" s="12" t="s">
        <v>411</v>
      </c>
      <c r="E215" s="85"/>
      <c r="F215" s="84" t="s">
        <v>216</v>
      </c>
      <c r="G215" s="86">
        <f t="shared" si="53"/>
        <v>42.32</v>
      </c>
      <c r="H215" s="105">
        <f t="shared" si="54"/>
        <v>0</v>
      </c>
      <c r="I215" s="86">
        <v>42.32</v>
      </c>
      <c r="J215" s="87">
        <f t="shared" si="52"/>
        <v>0</v>
      </c>
      <c r="K215" s="88">
        <v>3.71</v>
      </c>
      <c r="L215" s="89">
        <f t="shared" si="55"/>
        <v>0</v>
      </c>
    </row>
    <row r="216" spans="1:12" s="71" customFormat="1" ht="12.75" customHeight="1" x14ac:dyDescent="0.25">
      <c r="A216" s="93"/>
      <c r="B216" s="82" t="s">
        <v>108</v>
      </c>
      <c r="C216" s="83" t="s">
        <v>412</v>
      </c>
      <c r="D216" s="12" t="s">
        <v>413</v>
      </c>
      <c r="E216" s="85"/>
      <c r="F216" s="84" t="s">
        <v>216</v>
      </c>
      <c r="G216" s="86">
        <f t="shared" si="53"/>
        <v>50.44</v>
      </c>
      <c r="H216" s="105">
        <f t="shared" si="54"/>
        <v>0</v>
      </c>
      <c r="I216" s="86">
        <v>50.44</v>
      </c>
      <c r="J216" s="87">
        <f t="shared" si="52"/>
        <v>0</v>
      </c>
      <c r="K216" s="88">
        <v>4.87</v>
      </c>
      <c r="L216" s="89">
        <f t="shared" si="55"/>
        <v>0</v>
      </c>
    </row>
    <row r="217" spans="1:12" ht="12.75" customHeight="1" x14ac:dyDescent="0.25">
      <c r="H217" s="107"/>
      <c r="I217" s="109"/>
    </row>
    <row r="218" spans="1:12" ht="12.75" customHeight="1" x14ac:dyDescent="0.25">
      <c r="D218" s="18" t="s">
        <v>73</v>
      </c>
      <c r="H218" s="107"/>
      <c r="I218" s="109"/>
    </row>
    <row r="219" spans="1:12" s="71" customFormat="1" ht="12.75" customHeight="1" x14ac:dyDescent="0.2">
      <c r="A219" s="81"/>
      <c r="B219" s="82" t="s">
        <v>108</v>
      </c>
      <c r="C219" s="83" t="s">
        <v>414</v>
      </c>
      <c r="D219" s="12" t="s">
        <v>415</v>
      </c>
      <c r="E219" s="85"/>
      <c r="F219" s="84" t="s">
        <v>216</v>
      </c>
      <c r="G219" s="86">
        <f t="shared" ref="G219:G224" si="56">I219*(1-J219)</f>
        <v>11.28</v>
      </c>
      <c r="H219" s="105">
        <f t="shared" ref="H219:H224" si="57">E219*G219</f>
        <v>0</v>
      </c>
      <c r="I219" s="86">
        <v>11.28</v>
      </c>
      <c r="J219" s="87">
        <f t="shared" ref="J219:J224" si="58">G$16/100</f>
        <v>0</v>
      </c>
      <c r="K219" s="88">
        <v>0.45</v>
      </c>
      <c r="L219" s="89">
        <f t="shared" ref="L219:L224" si="59">E219*K219</f>
        <v>0</v>
      </c>
    </row>
    <row r="220" spans="1:12" s="71" customFormat="1" ht="12.75" customHeight="1" x14ac:dyDescent="0.2">
      <c r="A220" s="81"/>
      <c r="B220" s="82" t="s">
        <v>108</v>
      </c>
      <c r="C220" s="83" t="s">
        <v>416</v>
      </c>
      <c r="D220" s="12" t="s">
        <v>417</v>
      </c>
      <c r="E220" s="85"/>
      <c r="F220" s="84" t="s">
        <v>216</v>
      </c>
      <c r="G220" s="86">
        <f t="shared" si="56"/>
        <v>12.32</v>
      </c>
      <c r="H220" s="105">
        <f t="shared" si="57"/>
        <v>0</v>
      </c>
      <c r="I220" s="86">
        <v>12.32</v>
      </c>
      <c r="J220" s="87">
        <f t="shared" si="58"/>
        <v>0</v>
      </c>
      <c r="K220" s="88">
        <v>0.66</v>
      </c>
      <c r="L220" s="89">
        <f t="shared" si="59"/>
        <v>0</v>
      </c>
    </row>
    <row r="221" spans="1:12" s="71" customFormat="1" ht="12.75" customHeight="1" x14ac:dyDescent="0.2">
      <c r="A221" s="81"/>
      <c r="B221" s="82" t="s">
        <v>108</v>
      </c>
      <c r="C221" s="83" t="s">
        <v>418</v>
      </c>
      <c r="D221" s="12" t="s">
        <v>419</v>
      </c>
      <c r="E221" s="85"/>
      <c r="F221" s="84" t="s">
        <v>216</v>
      </c>
      <c r="G221" s="86">
        <f t="shared" si="56"/>
        <v>15.44</v>
      </c>
      <c r="H221" s="105">
        <f t="shared" si="57"/>
        <v>0</v>
      </c>
      <c r="I221" s="86">
        <v>15.44</v>
      </c>
      <c r="J221" s="87">
        <f t="shared" si="58"/>
        <v>0</v>
      </c>
      <c r="K221" s="88">
        <v>0.89</v>
      </c>
      <c r="L221" s="89">
        <f t="shared" si="59"/>
        <v>0</v>
      </c>
    </row>
    <row r="222" spans="1:12" s="71" customFormat="1" ht="12.75" customHeight="1" x14ac:dyDescent="0.2">
      <c r="A222" s="81"/>
      <c r="B222" s="82" t="s">
        <v>108</v>
      </c>
      <c r="C222" s="83" t="s">
        <v>420</v>
      </c>
      <c r="D222" s="12" t="s">
        <v>421</v>
      </c>
      <c r="E222" s="85"/>
      <c r="F222" s="84" t="s">
        <v>216</v>
      </c>
      <c r="G222" s="86">
        <f t="shared" si="56"/>
        <v>20.2</v>
      </c>
      <c r="H222" s="105">
        <f t="shared" si="57"/>
        <v>0</v>
      </c>
      <c r="I222" s="86">
        <v>20.2</v>
      </c>
      <c r="J222" s="87">
        <f t="shared" si="58"/>
        <v>0</v>
      </c>
      <c r="K222" s="88">
        <v>1.44</v>
      </c>
      <c r="L222" s="89">
        <f t="shared" si="59"/>
        <v>0</v>
      </c>
    </row>
    <row r="223" spans="1:12" s="71" customFormat="1" ht="12.75" customHeight="1" x14ac:dyDescent="0.2">
      <c r="A223" s="81"/>
      <c r="B223" s="82" t="s">
        <v>108</v>
      </c>
      <c r="C223" s="83" t="s">
        <v>422</v>
      </c>
      <c r="D223" s="12" t="s">
        <v>423</v>
      </c>
      <c r="E223" s="85"/>
      <c r="F223" s="84" t="s">
        <v>216</v>
      </c>
      <c r="G223" s="86">
        <f t="shared" si="56"/>
        <v>28.28</v>
      </c>
      <c r="H223" s="105">
        <f t="shared" si="57"/>
        <v>0</v>
      </c>
      <c r="I223" s="86">
        <v>28.28</v>
      </c>
      <c r="J223" s="87">
        <f t="shared" si="58"/>
        <v>0</v>
      </c>
      <c r="K223" s="88">
        <v>2.09</v>
      </c>
      <c r="L223" s="89">
        <f t="shared" si="59"/>
        <v>0</v>
      </c>
    </row>
    <row r="224" spans="1:12" s="71" customFormat="1" ht="12.75" customHeight="1" x14ac:dyDescent="0.2">
      <c r="A224" s="81"/>
      <c r="B224" s="82" t="s">
        <v>108</v>
      </c>
      <c r="C224" s="83" t="s">
        <v>424</v>
      </c>
      <c r="D224" s="12" t="s">
        <v>425</v>
      </c>
      <c r="E224" s="85"/>
      <c r="F224" s="84" t="s">
        <v>216</v>
      </c>
      <c r="G224" s="86">
        <f t="shared" si="56"/>
        <v>39.68</v>
      </c>
      <c r="H224" s="105">
        <f t="shared" si="57"/>
        <v>0</v>
      </c>
      <c r="I224" s="86">
        <v>39.68</v>
      </c>
      <c r="J224" s="87">
        <f t="shared" si="58"/>
        <v>0</v>
      </c>
      <c r="K224" s="88">
        <v>2.86</v>
      </c>
      <c r="L224" s="89">
        <f t="shared" si="59"/>
        <v>0</v>
      </c>
    </row>
    <row r="225" spans="1:12" ht="12.75" customHeight="1" x14ac:dyDescent="0.25">
      <c r="H225" s="107"/>
      <c r="I225" s="109"/>
    </row>
    <row r="226" spans="1:12" ht="12.75" customHeight="1" x14ac:dyDescent="0.25">
      <c r="D226" s="18" t="s">
        <v>74</v>
      </c>
      <c r="H226" s="107"/>
      <c r="I226" s="109"/>
    </row>
    <row r="227" spans="1:12" s="71" customFormat="1" ht="12.75" customHeight="1" x14ac:dyDescent="0.25">
      <c r="A227" s="93"/>
      <c r="B227" s="82" t="s">
        <v>108</v>
      </c>
      <c r="C227" s="83" t="s">
        <v>426</v>
      </c>
      <c r="D227" s="12" t="s">
        <v>427</v>
      </c>
      <c r="E227" s="85"/>
      <c r="F227" s="84" t="s">
        <v>216</v>
      </c>
      <c r="G227" s="86">
        <f>I227*(1-J227)</f>
        <v>10.119999999999999</v>
      </c>
      <c r="H227" s="105">
        <f>E227*G227</f>
        <v>0</v>
      </c>
      <c r="I227" s="86">
        <v>10.119999999999999</v>
      </c>
      <c r="J227" s="87">
        <f t="shared" ref="J227:J246" si="60">G$16/100</f>
        <v>0</v>
      </c>
      <c r="K227" s="88">
        <v>0.4</v>
      </c>
      <c r="L227" s="89">
        <f>E227*K227</f>
        <v>0</v>
      </c>
    </row>
    <row r="228" spans="1:12" s="71" customFormat="1" ht="12.75" customHeight="1" x14ac:dyDescent="0.25">
      <c r="A228" s="93"/>
      <c r="B228" s="82" t="s">
        <v>108</v>
      </c>
      <c r="C228" s="83" t="s">
        <v>428</v>
      </c>
      <c r="D228" s="12" t="s">
        <v>429</v>
      </c>
      <c r="E228" s="85"/>
      <c r="F228" s="84" t="s">
        <v>216</v>
      </c>
      <c r="G228" s="86">
        <f>I228*(1-J228)</f>
        <v>10.8</v>
      </c>
      <c r="H228" s="105">
        <f>E228*G228</f>
        <v>0</v>
      </c>
      <c r="I228" s="86">
        <v>10.8</v>
      </c>
      <c r="J228" s="87">
        <f t="shared" si="60"/>
        <v>0</v>
      </c>
      <c r="K228" s="88">
        <v>0.47</v>
      </c>
      <c r="L228" s="89">
        <f>E228*K228</f>
        <v>0</v>
      </c>
    </row>
    <row r="229" spans="1:12" s="71" customFormat="1" ht="12.75" customHeight="1" x14ac:dyDescent="0.25">
      <c r="A229" s="93"/>
      <c r="B229" s="82" t="s">
        <v>108</v>
      </c>
      <c r="C229" s="83" t="s">
        <v>430</v>
      </c>
      <c r="D229" s="12" t="s">
        <v>431</v>
      </c>
      <c r="E229" s="85"/>
      <c r="F229" s="84" t="s">
        <v>216</v>
      </c>
      <c r="G229" s="86">
        <f>I229*(1-J229)</f>
        <v>11.52</v>
      </c>
      <c r="H229" s="105">
        <f>E229*G229</f>
        <v>0</v>
      </c>
      <c r="I229" s="86">
        <v>11.52</v>
      </c>
      <c r="J229" s="87">
        <f t="shared" si="60"/>
        <v>0</v>
      </c>
      <c r="K229" s="88">
        <v>0.54</v>
      </c>
      <c r="L229" s="89">
        <f>E229*K229</f>
        <v>0</v>
      </c>
    </row>
    <row r="230" spans="1:12" s="71" customFormat="1" ht="12.75" customHeight="1" x14ac:dyDescent="0.25">
      <c r="A230" s="93"/>
      <c r="B230" s="82" t="s">
        <v>108</v>
      </c>
      <c r="C230" s="83" t="s">
        <v>432</v>
      </c>
      <c r="D230" s="12" t="s">
        <v>433</v>
      </c>
      <c r="E230" s="85"/>
      <c r="F230" s="84" t="s">
        <v>216</v>
      </c>
      <c r="G230" s="86">
        <f>I230*(1-J230)</f>
        <v>15</v>
      </c>
      <c r="H230" s="105">
        <f>E230*G230</f>
        <v>0</v>
      </c>
      <c r="I230" s="86">
        <v>15</v>
      </c>
      <c r="J230" s="87">
        <f t="shared" si="60"/>
        <v>0</v>
      </c>
      <c r="K230" s="88">
        <v>0.68</v>
      </c>
      <c r="L230" s="89">
        <f>E230*K230</f>
        <v>0</v>
      </c>
    </row>
    <row r="231" spans="1:12" s="71" customFormat="1" ht="6.95" customHeight="1" x14ac:dyDescent="0.25">
      <c r="A231" s="93"/>
      <c r="B231" s="82"/>
      <c r="C231" s="90"/>
      <c r="D231" s="12"/>
      <c r="E231" s="91"/>
      <c r="F231" s="84"/>
      <c r="G231" s="86"/>
      <c r="H231" s="106"/>
      <c r="I231" s="86"/>
      <c r="J231" s="92"/>
      <c r="K231" s="88"/>
      <c r="L231" s="89"/>
    </row>
    <row r="232" spans="1:12" s="71" customFormat="1" ht="12.75" customHeight="1" x14ac:dyDescent="0.25">
      <c r="A232" s="96"/>
      <c r="B232" s="82" t="s">
        <v>108</v>
      </c>
      <c r="C232" s="83" t="s">
        <v>434</v>
      </c>
      <c r="D232" s="84" t="s">
        <v>435</v>
      </c>
      <c r="E232" s="97"/>
      <c r="F232" s="12" t="s">
        <v>216</v>
      </c>
      <c r="G232" s="86">
        <f t="shared" ref="G232:G246" si="61">I232*(1-J232)</f>
        <v>9.48</v>
      </c>
      <c r="H232" s="105">
        <f t="shared" ref="H232:H246" si="62">E232*G232</f>
        <v>0</v>
      </c>
      <c r="I232" s="86">
        <v>9.48</v>
      </c>
      <c r="J232" s="87">
        <f t="shared" si="60"/>
        <v>0</v>
      </c>
      <c r="K232" s="88">
        <v>0.48</v>
      </c>
      <c r="L232" s="89">
        <f t="shared" ref="L232:L246" si="63">E232*K232</f>
        <v>0</v>
      </c>
    </row>
    <row r="233" spans="1:12" s="71" customFormat="1" ht="6.95" customHeight="1" x14ac:dyDescent="0.25">
      <c r="A233" s="96"/>
      <c r="B233" s="82"/>
      <c r="C233" s="90"/>
      <c r="D233" s="84"/>
      <c r="E233" s="10"/>
      <c r="F233" s="12"/>
      <c r="G233" s="86"/>
      <c r="H233" s="106"/>
      <c r="I233" s="86"/>
      <c r="J233" s="92"/>
      <c r="K233" s="88"/>
      <c r="L233" s="89"/>
    </row>
    <row r="234" spans="1:12" s="71" customFormat="1" ht="12.75" customHeight="1" x14ac:dyDescent="0.25">
      <c r="A234" s="93"/>
      <c r="B234" s="82" t="s">
        <v>108</v>
      </c>
      <c r="C234" s="83" t="s">
        <v>436</v>
      </c>
      <c r="D234" s="12" t="s">
        <v>437</v>
      </c>
      <c r="E234" s="85"/>
      <c r="F234" s="84" t="s">
        <v>216</v>
      </c>
      <c r="G234" s="86">
        <f t="shared" si="61"/>
        <v>12.6</v>
      </c>
      <c r="H234" s="105">
        <f t="shared" si="62"/>
        <v>0</v>
      </c>
      <c r="I234" s="86">
        <v>12.6</v>
      </c>
      <c r="J234" s="87">
        <f t="shared" si="60"/>
        <v>0</v>
      </c>
      <c r="K234" s="88">
        <v>0.48</v>
      </c>
      <c r="L234" s="89">
        <f t="shared" si="63"/>
        <v>0</v>
      </c>
    </row>
    <row r="235" spans="1:12" s="71" customFormat="1" ht="12.75" customHeight="1" x14ac:dyDescent="0.25">
      <c r="A235" s="93"/>
      <c r="B235" s="82" t="s">
        <v>108</v>
      </c>
      <c r="C235" s="83" t="s">
        <v>438</v>
      </c>
      <c r="D235" s="12" t="s">
        <v>439</v>
      </c>
      <c r="E235" s="85"/>
      <c r="F235" s="84" t="s">
        <v>216</v>
      </c>
      <c r="G235" s="86">
        <f t="shared" si="61"/>
        <v>13.56</v>
      </c>
      <c r="H235" s="105">
        <f t="shared" si="62"/>
        <v>0</v>
      </c>
      <c r="I235" s="86">
        <v>13.56</v>
      </c>
      <c r="J235" s="87">
        <f t="shared" si="60"/>
        <v>0</v>
      </c>
      <c r="K235" s="88">
        <v>0.55000000000000004</v>
      </c>
      <c r="L235" s="89">
        <f t="shared" si="63"/>
        <v>0</v>
      </c>
    </row>
    <row r="236" spans="1:12" s="71" customFormat="1" ht="12.75" customHeight="1" x14ac:dyDescent="0.25">
      <c r="A236" s="93"/>
      <c r="B236" s="82" t="s">
        <v>108</v>
      </c>
      <c r="C236" s="83" t="s">
        <v>440</v>
      </c>
      <c r="D236" s="12" t="s">
        <v>441</v>
      </c>
      <c r="E236" s="85"/>
      <c r="F236" s="84" t="s">
        <v>216</v>
      </c>
      <c r="G236" s="86">
        <f t="shared" si="61"/>
        <v>14.6</v>
      </c>
      <c r="H236" s="105">
        <f t="shared" si="62"/>
        <v>0</v>
      </c>
      <c r="I236" s="86">
        <v>14.6</v>
      </c>
      <c r="J236" s="87">
        <f t="shared" si="60"/>
        <v>0</v>
      </c>
      <c r="K236" s="88">
        <v>0.63</v>
      </c>
      <c r="L236" s="89">
        <f t="shared" si="63"/>
        <v>0</v>
      </c>
    </row>
    <row r="237" spans="1:12" s="71" customFormat="1" ht="12.75" customHeight="1" x14ac:dyDescent="0.25">
      <c r="A237" s="93"/>
      <c r="B237" s="82" t="s">
        <v>108</v>
      </c>
      <c r="C237" s="83" t="s">
        <v>442</v>
      </c>
      <c r="D237" s="12" t="s">
        <v>443</v>
      </c>
      <c r="E237" s="85"/>
      <c r="F237" s="84" t="s">
        <v>216</v>
      </c>
      <c r="G237" s="86">
        <f t="shared" si="61"/>
        <v>17.920000000000002</v>
      </c>
      <c r="H237" s="105">
        <f t="shared" si="62"/>
        <v>0</v>
      </c>
      <c r="I237" s="86">
        <v>17.920000000000002</v>
      </c>
      <c r="J237" s="87">
        <f t="shared" si="60"/>
        <v>0</v>
      </c>
      <c r="K237" s="88">
        <v>0.77</v>
      </c>
      <c r="L237" s="89">
        <f t="shared" si="63"/>
        <v>0</v>
      </c>
    </row>
    <row r="238" spans="1:12" s="71" customFormat="1" ht="12.75" customHeight="1" x14ac:dyDescent="0.25">
      <c r="A238" s="93"/>
      <c r="B238" s="82" t="s">
        <v>108</v>
      </c>
      <c r="C238" s="83" t="s">
        <v>444</v>
      </c>
      <c r="D238" s="12" t="s">
        <v>445</v>
      </c>
      <c r="E238" s="85"/>
      <c r="F238" s="84" t="s">
        <v>216</v>
      </c>
      <c r="G238" s="86">
        <f t="shared" si="61"/>
        <v>19.399999999999999</v>
      </c>
      <c r="H238" s="105">
        <f t="shared" si="62"/>
        <v>0</v>
      </c>
      <c r="I238" s="86">
        <v>19.399999999999999</v>
      </c>
      <c r="J238" s="87">
        <f t="shared" si="60"/>
        <v>0</v>
      </c>
      <c r="K238" s="88">
        <v>0.91</v>
      </c>
      <c r="L238" s="89">
        <f t="shared" si="63"/>
        <v>0</v>
      </c>
    </row>
    <row r="239" spans="1:12" s="71" customFormat="1" ht="12.75" customHeight="1" x14ac:dyDescent="0.25">
      <c r="A239" s="93"/>
      <c r="B239" s="82" t="s">
        <v>108</v>
      </c>
      <c r="C239" s="83" t="s">
        <v>446</v>
      </c>
      <c r="D239" s="12" t="s">
        <v>447</v>
      </c>
      <c r="E239" s="85"/>
      <c r="F239" s="84" t="s">
        <v>216</v>
      </c>
      <c r="G239" s="86">
        <f t="shared" si="61"/>
        <v>21.12</v>
      </c>
      <c r="H239" s="105">
        <f t="shared" si="62"/>
        <v>0</v>
      </c>
      <c r="I239" s="86">
        <v>21.12</v>
      </c>
      <c r="J239" s="87">
        <f t="shared" si="60"/>
        <v>0</v>
      </c>
      <c r="K239" s="88">
        <v>1.05</v>
      </c>
      <c r="L239" s="89">
        <f t="shared" si="63"/>
        <v>0</v>
      </c>
    </row>
    <row r="240" spans="1:12" s="71" customFormat="1" ht="6.95" customHeight="1" x14ac:dyDescent="0.25">
      <c r="A240" s="93"/>
      <c r="B240" s="82"/>
      <c r="C240" s="90"/>
      <c r="D240" s="12"/>
      <c r="E240" s="91"/>
      <c r="F240" s="84"/>
      <c r="G240" s="86"/>
      <c r="H240" s="106"/>
      <c r="I240" s="86"/>
      <c r="J240" s="92"/>
      <c r="K240" s="88"/>
      <c r="L240" s="89"/>
    </row>
    <row r="241" spans="1:12" s="71" customFormat="1" ht="12.75" customHeight="1" x14ac:dyDescent="0.25">
      <c r="A241" s="93"/>
      <c r="B241" s="82" t="s">
        <v>108</v>
      </c>
      <c r="C241" s="83" t="s">
        <v>448</v>
      </c>
      <c r="D241" s="12" t="s">
        <v>449</v>
      </c>
      <c r="E241" s="85"/>
      <c r="F241" s="84" t="s">
        <v>216</v>
      </c>
      <c r="G241" s="86">
        <f t="shared" si="61"/>
        <v>13.24</v>
      </c>
      <c r="H241" s="105">
        <f t="shared" si="62"/>
        <v>0</v>
      </c>
      <c r="I241" s="86">
        <v>13.24</v>
      </c>
      <c r="J241" s="87">
        <f t="shared" si="60"/>
        <v>0</v>
      </c>
      <c r="K241" s="88">
        <v>0.61</v>
      </c>
      <c r="L241" s="89">
        <f t="shared" si="63"/>
        <v>0</v>
      </c>
    </row>
    <row r="242" spans="1:12" s="71" customFormat="1" ht="12.75" customHeight="1" x14ac:dyDescent="0.25">
      <c r="A242" s="93"/>
      <c r="B242" s="82" t="s">
        <v>108</v>
      </c>
      <c r="C242" s="83" t="s">
        <v>450</v>
      </c>
      <c r="D242" s="12" t="s">
        <v>451</v>
      </c>
      <c r="E242" s="85"/>
      <c r="F242" s="84" t="s">
        <v>216</v>
      </c>
      <c r="G242" s="86">
        <f t="shared" si="61"/>
        <v>14.24</v>
      </c>
      <c r="H242" s="105">
        <f t="shared" si="62"/>
        <v>0</v>
      </c>
      <c r="I242" s="86">
        <v>14.24</v>
      </c>
      <c r="J242" s="87">
        <f t="shared" si="60"/>
        <v>0</v>
      </c>
      <c r="K242" s="88">
        <v>0.69</v>
      </c>
      <c r="L242" s="89">
        <f t="shared" si="63"/>
        <v>0</v>
      </c>
    </row>
    <row r="243" spans="1:12" s="71" customFormat="1" ht="12.75" customHeight="1" x14ac:dyDescent="0.25">
      <c r="A243" s="93"/>
      <c r="B243" s="82" t="s">
        <v>108</v>
      </c>
      <c r="C243" s="83" t="s">
        <v>452</v>
      </c>
      <c r="D243" s="12" t="s">
        <v>453</v>
      </c>
      <c r="E243" s="85"/>
      <c r="F243" s="84" t="s">
        <v>216</v>
      </c>
      <c r="G243" s="86">
        <f t="shared" si="61"/>
        <v>15.24</v>
      </c>
      <c r="H243" s="105">
        <f t="shared" si="62"/>
        <v>0</v>
      </c>
      <c r="I243" s="86">
        <v>15.24</v>
      </c>
      <c r="J243" s="87">
        <f t="shared" si="60"/>
        <v>0</v>
      </c>
      <c r="K243" s="88">
        <v>0.76</v>
      </c>
      <c r="L243" s="89">
        <f t="shared" si="63"/>
        <v>0</v>
      </c>
    </row>
    <row r="244" spans="1:12" s="71" customFormat="1" ht="12.75" customHeight="1" x14ac:dyDescent="0.25">
      <c r="A244" s="93"/>
      <c r="B244" s="82" t="s">
        <v>108</v>
      </c>
      <c r="C244" s="83" t="s">
        <v>454</v>
      </c>
      <c r="D244" s="12" t="s">
        <v>455</v>
      </c>
      <c r="E244" s="85"/>
      <c r="F244" s="84" t="s">
        <v>216</v>
      </c>
      <c r="G244" s="86">
        <f t="shared" si="61"/>
        <v>18.559999999999999</v>
      </c>
      <c r="H244" s="105">
        <f t="shared" si="62"/>
        <v>0</v>
      </c>
      <c r="I244" s="86">
        <v>18.559999999999999</v>
      </c>
      <c r="J244" s="87">
        <f t="shared" si="60"/>
        <v>0</v>
      </c>
      <c r="K244" s="88">
        <v>0.9</v>
      </c>
      <c r="L244" s="89">
        <f t="shared" si="63"/>
        <v>0</v>
      </c>
    </row>
    <row r="245" spans="1:12" s="71" customFormat="1" ht="12.75" customHeight="1" x14ac:dyDescent="0.25">
      <c r="A245" s="93"/>
      <c r="B245" s="82" t="s">
        <v>108</v>
      </c>
      <c r="C245" s="83" t="s">
        <v>456</v>
      </c>
      <c r="D245" s="12" t="s">
        <v>457</v>
      </c>
      <c r="E245" s="85"/>
      <c r="F245" s="84" t="s">
        <v>216</v>
      </c>
      <c r="G245" s="86">
        <f t="shared" si="61"/>
        <v>20.04</v>
      </c>
      <c r="H245" s="105">
        <f t="shared" si="62"/>
        <v>0</v>
      </c>
      <c r="I245" s="86">
        <v>20.04</v>
      </c>
      <c r="J245" s="87">
        <f t="shared" si="60"/>
        <v>0</v>
      </c>
      <c r="K245" s="88">
        <v>1.04</v>
      </c>
      <c r="L245" s="89">
        <f t="shared" si="63"/>
        <v>0</v>
      </c>
    </row>
    <row r="246" spans="1:12" s="71" customFormat="1" ht="12.75" customHeight="1" x14ac:dyDescent="0.25">
      <c r="A246" s="93"/>
      <c r="B246" s="82" t="s">
        <v>108</v>
      </c>
      <c r="C246" s="83" t="s">
        <v>458</v>
      </c>
      <c r="D246" s="12" t="s">
        <v>459</v>
      </c>
      <c r="E246" s="85"/>
      <c r="F246" s="84" t="s">
        <v>216</v>
      </c>
      <c r="G246" s="86">
        <f t="shared" si="61"/>
        <v>21.76</v>
      </c>
      <c r="H246" s="105">
        <f t="shared" si="62"/>
        <v>0</v>
      </c>
      <c r="I246" s="86">
        <v>21.76</v>
      </c>
      <c r="J246" s="87">
        <f t="shared" si="60"/>
        <v>0</v>
      </c>
      <c r="K246" s="88">
        <v>1.18</v>
      </c>
      <c r="L246" s="89">
        <f t="shared" si="63"/>
        <v>0</v>
      </c>
    </row>
    <row r="247" spans="1:12" ht="12.75" customHeight="1" x14ac:dyDescent="0.25">
      <c r="H247" s="107"/>
      <c r="I247" s="109"/>
    </row>
    <row r="248" spans="1:12" ht="12.75" customHeight="1" x14ac:dyDescent="0.25">
      <c r="D248" s="18" t="s">
        <v>75</v>
      </c>
      <c r="H248" s="107"/>
      <c r="I248" s="109"/>
    </row>
    <row r="249" spans="1:12" s="71" customFormat="1" ht="12.75" customHeight="1" x14ac:dyDescent="0.2">
      <c r="A249" s="81"/>
      <c r="B249" s="82" t="s">
        <v>108</v>
      </c>
      <c r="C249" s="83" t="s">
        <v>460</v>
      </c>
      <c r="D249" s="12" t="s">
        <v>461</v>
      </c>
      <c r="E249" s="85"/>
      <c r="F249" s="84" t="s">
        <v>216</v>
      </c>
      <c r="G249" s="86">
        <f t="shared" ref="G249:G254" si="64">I249*(1-J249)</f>
        <v>8.7200000000000006</v>
      </c>
      <c r="H249" s="105">
        <f t="shared" ref="H249:H254" si="65">E249*G249</f>
        <v>0</v>
      </c>
      <c r="I249" s="86">
        <v>8.7200000000000006</v>
      </c>
      <c r="J249" s="87">
        <f t="shared" ref="J249:J254" si="66">G$16/100</f>
        <v>0</v>
      </c>
      <c r="K249" s="88">
        <v>0.22</v>
      </c>
      <c r="L249" s="89">
        <f t="shared" ref="L249:L253" si="67">E249*K249</f>
        <v>0</v>
      </c>
    </row>
    <row r="250" spans="1:12" s="71" customFormat="1" ht="12.75" customHeight="1" x14ac:dyDescent="0.2">
      <c r="A250" s="81"/>
      <c r="B250" s="82" t="s">
        <v>108</v>
      </c>
      <c r="C250" s="83" t="s">
        <v>462</v>
      </c>
      <c r="D250" s="12" t="s">
        <v>463</v>
      </c>
      <c r="E250" s="85"/>
      <c r="F250" s="84" t="s">
        <v>216</v>
      </c>
      <c r="G250" s="86">
        <f t="shared" si="64"/>
        <v>8.9600000000000009</v>
      </c>
      <c r="H250" s="105">
        <f t="shared" si="65"/>
        <v>0</v>
      </c>
      <c r="I250" s="86">
        <v>8.9600000000000009</v>
      </c>
      <c r="J250" s="87">
        <f t="shared" si="66"/>
        <v>0</v>
      </c>
      <c r="K250" s="88">
        <v>0.27</v>
      </c>
      <c r="L250" s="89">
        <f t="shared" si="67"/>
        <v>0</v>
      </c>
    </row>
    <row r="251" spans="1:12" s="71" customFormat="1" ht="12.75" customHeight="1" x14ac:dyDescent="0.2">
      <c r="A251" s="81"/>
      <c r="B251" s="82" t="s">
        <v>108</v>
      </c>
      <c r="C251" s="83" t="s">
        <v>464</v>
      </c>
      <c r="D251" s="12" t="s">
        <v>465</v>
      </c>
      <c r="E251" s="85"/>
      <c r="F251" s="84" t="s">
        <v>216</v>
      </c>
      <c r="G251" s="86">
        <f t="shared" si="64"/>
        <v>9.68</v>
      </c>
      <c r="H251" s="105">
        <f t="shared" si="65"/>
        <v>0</v>
      </c>
      <c r="I251" s="86">
        <v>9.68</v>
      </c>
      <c r="J251" s="87">
        <f t="shared" si="66"/>
        <v>0</v>
      </c>
      <c r="K251" s="88">
        <v>0.33</v>
      </c>
      <c r="L251" s="89">
        <f t="shared" si="67"/>
        <v>0</v>
      </c>
    </row>
    <row r="252" spans="1:12" s="71" customFormat="1" ht="12.75" customHeight="1" x14ac:dyDescent="0.2">
      <c r="A252" s="81"/>
      <c r="B252" s="82" t="s">
        <v>108</v>
      </c>
      <c r="C252" s="83" t="s">
        <v>466</v>
      </c>
      <c r="D252" s="12" t="s">
        <v>467</v>
      </c>
      <c r="E252" s="85"/>
      <c r="F252" s="84" t="s">
        <v>216</v>
      </c>
      <c r="G252" s="86">
        <f t="shared" si="64"/>
        <v>10.6</v>
      </c>
      <c r="H252" s="105">
        <f t="shared" si="65"/>
        <v>0</v>
      </c>
      <c r="I252" s="86">
        <v>10.6</v>
      </c>
      <c r="J252" s="87">
        <f t="shared" si="66"/>
        <v>0</v>
      </c>
      <c r="K252" s="88">
        <v>0.44</v>
      </c>
      <c r="L252" s="89">
        <f t="shared" si="67"/>
        <v>0</v>
      </c>
    </row>
    <row r="253" spans="1:12" s="71" customFormat="1" ht="12.75" customHeight="1" x14ac:dyDescent="0.2">
      <c r="A253" s="81"/>
      <c r="B253" s="82" t="s">
        <v>108</v>
      </c>
      <c r="C253" s="83" t="s">
        <v>468</v>
      </c>
      <c r="D253" s="12" t="s">
        <v>469</v>
      </c>
      <c r="E253" s="85"/>
      <c r="F253" s="84" t="s">
        <v>216</v>
      </c>
      <c r="G253" s="86">
        <f t="shared" si="64"/>
        <v>11.6</v>
      </c>
      <c r="H253" s="105">
        <f t="shared" si="65"/>
        <v>0</v>
      </c>
      <c r="I253" s="86">
        <v>11.6</v>
      </c>
      <c r="J253" s="87">
        <f t="shared" si="66"/>
        <v>0</v>
      </c>
      <c r="K253" s="88">
        <v>0.55000000000000004</v>
      </c>
      <c r="L253" s="89">
        <f t="shared" si="67"/>
        <v>0</v>
      </c>
    </row>
    <row r="254" spans="1:12" s="71" customFormat="1" ht="12.75" customHeight="1" x14ac:dyDescent="0.2">
      <c r="A254" s="81"/>
      <c r="B254" s="82" t="s">
        <v>108</v>
      </c>
      <c r="C254" s="83" t="s">
        <v>470</v>
      </c>
      <c r="D254" s="12" t="s">
        <v>471</v>
      </c>
      <c r="E254" s="85"/>
      <c r="F254" s="84" t="s">
        <v>216</v>
      </c>
      <c r="G254" s="86">
        <f t="shared" si="64"/>
        <v>16.440000000000001</v>
      </c>
      <c r="H254" s="105">
        <f t="shared" si="65"/>
        <v>0</v>
      </c>
      <c r="I254" s="86">
        <v>16.440000000000001</v>
      </c>
      <c r="J254" s="87">
        <f t="shared" si="66"/>
        <v>0</v>
      </c>
      <c r="K254" s="88">
        <v>0.66</v>
      </c>
      <c r="L254" s="89">
        <f>E254*K254</f>
        <v>0</v>
      </c>
    </row>
    <row r="255" spans="1:12" ht="12.75" customHeight="1" x14ac:dyDescent="0.25">
      <c r="H255" s="107"/>
      <c r="I255" s="109"/>
    </row>
    <row r="256" spans="1:12" ht="12.75" customHeight="1" x14ac:dyDescent="0.25">
      <c r="D256" s="18" t="s">
        <v>76</v>
      </c>
      <c r="H256" s="107"/>
      <c r="I256" s="109"/>
    </row>
    <row r="257" spans="1:12" s="71" customFormat="1" ht="12.75" customHeight="1" x14ac:dyDescent="0.25">
      <c r="A257" s="93"/>
      <c r="B257" s="82" t="s">
        <v>108</v>
      </c>
      <c r="C257" s="83" t="s">
        <v>472</v>
      </c>
      <c r="D257" s="12" t="s">
        <v>473</v>
      </c>
      <c r="E257" s="85"/>
      <c r="F257" s="84" t="s">
        <v>216</v>
      </c>
      <c r="G257" s="86">
        <f>I257*(1-J257)</f>
        <v>1.76</v>
      </c>
      <c r="H257" s="105">
        <f>E257*G257</f>
        <v>0</v>
      </c>
      <c r="I257" s="86">
        <v>1.76</v>
      </c>
      <c r="J257" s="87">
        <f t="shared" ref="J257:J266" si="68">G$16/100</f>
        <v>0</v>
      </c>
      <c r="K257" s="88">
        <v>0.03</v>
      </c>
      <c r="L257" s="89">
        <f>E257*K257</f>
        <v>0</v>
      </c>
    </row>
    <row r="258" spans="1:12" s="71" customFormat="1" ht="12.75" customHeight="1" x14ac:dyDescent="0.25">
      <c r="A258" s="93"/>
      <c r="B258" s="82" t="s">
        <v>108</v>
      </c>
      <c r="C258" s="83" t="s">
        <v>474</v>
      </c>
      <c r="D258" s="12" t="s">
        <v>475</v>
      </c>
      <c r="E258" s="85"/>
      <c r="F258" s="84" t="s">
        <v>216</v>
      </c>
      <c r="G258" s="86">
        <f>I258*(1-J258)</f>
        <v>2.04</v>
      </c>
      <c r="H258" s="105">
        <f>E258*G258</f>
        <v>0</v>
      </c>
      <c r="I258" s="86">
        <v>2.04</v>
      </c>
      <c r="J258" s="87">
        <f t="shared" si="68"/>
        <v>0</v>
      </c>
      <c r="K258" s="88">
        <v>0.03</v>
      </c>
      <c r="L258" s="89">
        <f>E258*K258</f>
        <v>0</v>
      </c>
    </row>
    <row r="259" spans="1:12" s="71" customFormat="1" ht="6.95" customHeight="1" x14ac:dyDescent="0.25">
      <c r="A259" s="93"/>
      <c r="B259" s="82"/>
      <c r="C259" s="90"/>
      <c r="D259" s="12"/>
      <c r="E259" s="91"/>
      <c r="F259" s="84"/>
      <c r="G259" s="86"/>
      <c r="H259" s="106"/>
      <c r="I259" s="86"/>
      <c r="J259" s="92"/>
      <c r="K259" s="88"/>
      <c r="L259" s="89"/>
    </row>
    <row r="260" spans="1:12" s="71" customFormat="1" ht="12.75" customHeight="1" x14ac:dyDescent="0.25">
      <c r="A260" s="93"/>
      <c r="B260" s="82" t="s">
        <v>108</v>
      </c>
      <c r="C260" s="83" t="s">
        <v>476</v>
      </c>
      <c r="D260" s="12" t="s">
        <v>477</v>
      </c>
      <c r="E260" s="85"/>
      <c r="F260" s="84" t="s">
        <v>216</v>
      </c>
      <c r="G260" s="86">
        <f t="shared" ref="G260:G266" si="69">I260*(1-J260)</f>
        <v>1.28</v>
      </c>
      <c r="H260" s="105">
        <f t="shared" ref="H260:H266" si="70">E260*G260</f>
        <v>0</v>
      </c>
      <c r="I260" s="86">
        <v>1.28</v>
      </c>
      <c r="J260" s="87">
        <f t="shared" si="68"/>
        <v>0</v>
      </c>
      <c r="K260" s="88">
        <v>0.06</v>
      </c>
      <c r="L260" s="89">
        <f t="shared" ref="L260:L266" si="71">E260*K260</f>
        <v>0</v>
      </c>
    </row>
    <row r="261" spans="1:12" s="71" customFormat="1" ht="6.95" customHeight="1" x14ac:dyDescent="0.25">
      <c r="A261" s="93"/>
      <c r="B261" s="82"/>
      <c r="C261" s="90"/>
      <c r="D261" s="12"/>
      <c r="E261" s="91"/>
      <c r="F261" s="84"/>
      <c r="G261" s="86"/>
      <c r="H261" s="106"/>
      <c r="I261" s="86"/>
      <c r="J261" s="92"/>
      <c r="K261" s="88"/>
      <c r="L261" s="89"/>
    </row>
    <row r="262" spans="1:12" s="71" customFormat="1" ht="12.75" customHeight="1" x14ac:dyDescent="0.25">
      <c r="A262" s="93"/>
      <c r="B262" s="82" t="s">
        <v>108</v>
      </c>
      <c r="C262" s="83" t="s">
        <v>478</v>
      </c>
      <c r="D262" s="12" t="s">
        <v>479</v>
      </c>
      <c r="E262" s="85"/>
      <c r="F262" s="84" t="s">
        <v>216</v>
      </c>
      <c r="G262" s="86">
        <f t="shared" si="69"/>
        <v>1.72</v>
      </c>
      <c r="H262" s="105">
        <f t="shared" si="70"/>
        <v>0</v>
      </c>
      <c r="I262" s="86">
        <v>1.72</v>
      </c>
      <c r="J262" s="87">
        <f t="shared" si="68"/>
        <v>0</v>
      </c>
      <c r="K262" s="88">
        <v>0.04</v>
      </c>
      <c r="L262" s="89">
        <f t="shared" si="71"/>
        <v>0</v>
      </c>
    </row>
    <row r="263" spans="1:12" s="71" customFormat="1" ht="12.75" customHeight="1" x14ac:dyDescent="0.25">
      <c r="A263" s="93"/>
      <c r="B263" s="82" t="s">
        <v>108</v>
      </c>
      <c r="C263" s="83" t="s">
        <v>480</v>
      </c>
      <c r="D263" s="12" t="s">
        <v>481</v>
      </c>
      <c r="E263" s="85"/>
      <c r="F263" s="84" t="s">
        <v>216</v>
      </c>
      <c r="G263" s="86">
        <f t="shared" si="69"/>
        <v>1.96</v>
      </c>
      <c r="H263" s="105">
        <f t="shared" si="70"/>
        <v>0</v>
      </c>
      <c r="I263" s="86">
        <v>1.96</v>
      </c>
      <c r="J263" s="87">
        <f t="shared" si="68"/>
        <v>0</v>
      </c>
      <c r="K263" s="88">
        <v>0.06</v>
      </c>
      <c r="L263" s="89">
        <f t="shared" si="71"/>
        <v>0</v>
      </c>
    </row>
    <row r="264" spans="1:12" s="71" customFormat="1" ht="6.95" customHeight="1" x14ac:dyDescent="0.25">
      <c r="A264" s="93"/>
      <c r="B264" s="82"/>
      <c r="C264" s="90"/>
      <c r="D264" s="12"/>
      <c r="E264" s="91"/>
      <c r="F264" s="84"/>
      <c r="G264" s="86"/>
      <c r="H264" s="106"/>
      <c r="I264" s="86"/>
      <c r="J264" s="92"/>
      <c r="K264" s="88"/>
      <c r="L264" s="89"/>
    </row>
    <row r="265" spans="1:12" s="71" customFormat="1" ht="12.75" customHeight="1" x14ac:dyDescent="0.25">
      <c r="A265" s="93"/>
      <c r="B265" s="82" t="s">
        <v>108</v>
      </c>
      <c r="C265" s="83" t="s">
        <v>482</v>
      </c>
      <c r="D265" s="12" t="s">
        <v>483</v>
      </c>
      <c r="E265" s="85"/>
      <c r="F265" s="84" t="s">
        <v>216</v>
      </c>
      <c r="G265" s="86">
        <f t="shared" si="69"/>
        <v>1.72</v>
      </c>
      <c r="H265" s="105">
        <f t="shared" si="70"/>
        <v>0</v>
      </c>
      <c r="I265" s="86">
        <v>1.72</v>
      </c>
      <c r="J265" s="87">
        <f t="shared" si="68"/>
        <v>0</v>
      </c>
      <c r="K265" s="88">
        <v>0.08</v>
      </c>
      <c r="L265" s="89">
        <f t="shared" si="71"/>
        <v>0</v>
      </c>
    </row>
    <row r="266" spans="1:12" s="71" customFormat="1" ht="12.75" customHeight="1" x14ac:dyDescent="0.25">
      <c r="A266" s="93"/>
      <c r="B266" s="82" t="s">
        <v>108</v>
      </c>
      <c r="C266" s="83" t="s">
        <v>484</v>
      </c>
      <c r="D266" s="12" t="s">
        <v>485</v>
      </c>
      <c r="E266" s="85"/>
      <c r="F266" s="84" t="s">
        <v>216</v>
      </c>
      <c r="G266" s="86">
        <f t="shared" si="69"/>
        <v>2.2000000000000002</v>
      </c>
      <c r="H266" s="105">
        <f t="shared" si="70"/>
        <v>0</v>
      </c>
      <c r="I266" s="86">
        <v>2.2000000000000002</v>
      </c>
      <c r="J266" s="87">
        <f t="shared" si="68"/>
        <v>0</v>
      </c>
      <c r="K266" s="88">
        <v>0.1</v>
      </c>
      <c r="L266" s="89">
        <f t="shared" si="71"/>
        <v>0</v>
      </c>
    </row>
    <row r="267" spans="1:12" ht="12.75" customHeight="1" x14ac:dyDescent="0.25">
      <c r="H267" s="107"/>
      <c r="I267" s="109"/>
    </row>
    <row r="268" spans="1:12" ht="12.75" customHeight="1" x14ac:dyDescent="0.25">
      <c r="D268" s="18" t="s">
        <v>77</v>
      </c>
      <c r="H268" s="107"/>
      <c r="I268" s="109"/>
    </row>
    <row r="269" spans="1:12" s="71" customFormat="1" ht="12.75" customHeight="1" x14ac:dyDescent="0.25">
      <c r="A269" s="93"/>
      <c r="B269" s="82" t="s">
        <v>108</v>
      </c>
      <c r="C269" s="83" t="s">
        <v>486</v>
      </c>
      <c r="D269" s="12" t="s">
        <v>487</v>
      </c>
      <c r="E269" s="85"/>
      <c r="F269" s="84" t="s">
        <v>216</v>
      </c>
      <c r="G269" s="86">
        <f>I269*(1-J269)</f>
        <v>3.08</v>
      </c>
      <c r="H269" s="105">
        <f>E269*G269</f>
        <v>0</v>
      </c>
      <c r="I269" s="86">
        <v>3.08</v>
      </c>
      <c r="J269" s="87">
        <f t="shared" ref="J269" si="72">G$16/100</f>
        <v>0</v>
      </c>
      <c r="K269" s="88">
        <v>0.25</v>
      </c>
      <c r="L269" s="89">
        <f>E269*K269</f>
        <v>0</v>
      </c>
    </row>
    <row r="270" spans="1:12" ht="12.75" customHeight="1" x14ac:dyDescent="0.25">
      <c r="H270" s="107"/>
      <c r="I270" s="109"/>
    </row>
    <row r="271" spans="1:12" ht="12.75" customHeight="1" x14ac:dyDescent="0.25">
      <c r="D271" s="18" t="s">
        <v>78</v>
      </c>
      <c r="H271" s="107"/>
      <c r="I271" s="109"/>
    </row>
    <row r="272" spans="1:12" s="71" customFormat="1" ht="12.75" customHeight="1" x14ac:dyDescent="0.25">
      <c r="A272" s="93"/>
      <c r="B272" s="82" t="s">
        <v>108</v>
      </c>
      <c r="C272" s="94" t="s">
        <v>488</v>
      </c>
      <c r="D272" s="84" t="s">
        <v>489</v>
      </c>
      <c r="E272" s="85"/>
      <c r="F272" s="84" t="s">
        <v>216</v>
      </c>
      <c r="G272" s="86">
        <f>I272*(1-J272)</f>
        <v>7.28</v>
      </c>
      <c r="H272" s="105">
        <f>E272*G272</f>
        <v>0</v>
      </c>
      <c r="I272" s="86">
        <v>7.28</v>
      </c>
      <c r="J272" s="87">
        <f t="shared" ref="J272" si="73">G$16/100</f>
        <v>0</v>
      </c>
      <c r="K272" s="88">
        <v>0.22</v>
      </c>
      <c r="L272" s="89">
        <f>E272*K272</f>
        <v>0</v>
      </c>
    </row>
    <row r="273" spans="1:12" ht="12.75" customHeight="1" x14ac:dyDescent="0.25">
      <c r="H273" s="107"/>
      <c r="I273" s="109"/>
    </row>
    <row r="274" spans="1:12" ht="12.75" customHeight="1" x14ac:dyDescent="0.25">
      <c r="D274" s="18" t="s">
        <v>79</v>
      </c>
      <c r="H274" s="107"/>
      <c r="I274" s="109"/>
    </row>
    <row r="275" spans="1:12" s="71" customFormat="1" ht="12.75" customHeight="1" x14ac:dyDescent="0.25">
      <c r="A275" s="93"/>
      <c r="B275" s="82" t="s">
        <v>108</v>
      </c>
      <c r="C275" s="94" t="s">
        <v>490</v>
      </c>
      <c r="D275" s="12" t="s">
        <v>491</v>
      </c>
      <c r="E275" s="85"/>
      <c r="F275" s="84" t="s">
        <v>216</v>
      </c>
      <c r="G275" s="86">
        <f>I275*(1-J275)</f>
        <v>2.56</v>
      </c>
      <c r="H275" s="105">
        <f>E275*G275</f>
        <v>0</v>
      </c>
      <c r="I275" s="86">
        <v>2.56</v>
      </c>
      <c r="J275" s="87">
        <f t="shared" ref="J275:J277" si="74">G$16/100</f>
        <v>0</v>
      </c>
      <c r="K275" s="88">
        <v>0.18</v>
      </c>
      <c r="L275" s="89">
        <f>E275*K275</f>
        <v>0</v>
      </c>
    </row>
    <row r="276" spans="1:12" s="71" customFormat="1" ht="12.75" customHeight="1" x14ac:dyDescent="0.25">
      <c r="A276" s="93"/>
      <c r="B276" s="82" t="s">
        <v>108</v>
      </c>
      <c r="C276" s="95" t="s">
        <v>492</v>
      </c>
      <c r="D276" s="12" t="s">
        <v>493</v>
      </c>
      <c r="E276" s="85"/>
      <c r="F276" s="84" t="s">
        <v>216</v>
      </c>
      <c r="G276" s="86">
        <f>I276*(1-J276)</f>
        <v>3.52</v>
      </c>
      <c r="H276" s="105">
        <f>E276*G276</f>
        <v>0</v>
      </c>
      <c r="I276" s="86">
        <v>3.52</v>
      </c>
      <c r="J276" s="87">
        <f t="shared" si="74"/>
        <v>0</v>
      </c>
      <c r="K276" s="88">
        <v>0.23</v>
      </c>
      <c r="L276" s="89">
        <f>E276*K276</f>
        <v>0</v>
      </c>
    </row>
    <row r="277" spans="1:12" s="71" customFormat="1" ht="12.75" customHeight="1" x14ac:dyDescent="0.25">
      <c r="A277" s="93"/>
      <c r="B277" s="82" t="s">
        <v>108</v>
      </c>
      <c r="C277" s="95" t="s">
        <v>494</v>
      </c>
      <c r="D277" s="12" t="s">
        <v>495</v>
      </c>
      <c r="E277" s="85"/>
      <c r="F277" s="84" t="s">
        <v>216</v>
      </c>
      <c r="G277" s="86">
        <f>I277*(1-J277)</f>
        <v>4.5599999999999996</v>
      </c>
      <c r="H277" s="105">
        <f>E277*G277</f>
        <v>0</v>
      </c>
      <c r="I277" s="86">
        <v>4.5599999999999996</v>
      </c>
      <c r="J277" s="87">
        <f t="shared" si="74"/>
        <v>0</v>
      </c>
      <c r="K277" s="88">
        <v>0.28000000000000003</v>
      </c>
      <c r="L277" s="89">
        <f>E277*K277</f>
        <v>0</v>
      </c>
    </row>
    <row r="278" spans="1:12" ht="12.75" customHeight="1" x14ac:dyDescent="0.25">
      <c r="H278" s="107"/>
      <c r="I278" s="109"/>
    </row>
    <row r="279" spans="1:12" ht="12.75" customHeight="1" x14ac:dyDescent="0.25">
      <c r="D279" s="18" t="s">
        <v>86</v>
      </c>
      <c r="H279" s="107"/>
      <c r="I279" s="109"/>
    </row>
    <row r="280" spans="1:12" s="71" customFormat="1" ht="12.75" customHeight="1" x14ac:dyDescent="0.2">
      <c r="A280" s="93"/>
      <c r="B280" s="98" t="s">
        <v>108</v>
      </c>
      <c r="C280" s="94" t="s">
        <v>514</v>
      </c>
      <c r="D280" s="12" t="s">
        <v>515</v>
      </c>
      <c r="E280" s="85"/>
      <c r="F280" s="84" t="s">
        <v>216</v>
      </c>
      <c r="G280" s="86">
        <f t="shared" ref="G280:G282" si="75">I280*(1-J280)</f>
        <v>1.88</v>
      </c>
      <c r="H280" s="105">
        <f t="shared" ref="H280:H282" si="76">E280*G280</f>
        <v>0</v>
      </c>
      <c r="I280" s="86">
        <v>1.88</v>
      </c>
      <c r="J280" s="87">
        <f t="shared" ref="J280:J282" si="77">H$16/100</f>
        <v>0</v>
      </c>
      <c r="K280" s="88">
        <v>0.1</v>
      </c>
      <c r="L280" s="89">
        <f t="shared" ref="L280:L282" si="78">E280*K280</f>
        <v>0</v>
      </c>
    </row>
    <row r="281" spans="1:12" s="71" customFormat="1" ht="12.75" customHeight="1" x14ac:dyDescent="0.2">
      <c r="A281" s="93"/>
      <c r="B281" s="98" t="s">
        <v>108</v>
      </c>
      <c r="C281" s="94" t="s">
        <v>516</v>
      </c>
      <c r="D281" s="12" t="s">
        <v>517</v>
      </c>
      <c r="E281" s="85"/>
      <c r="F281" s="84" t="s">
        <v>216</v>
      </c>
      <c r="G281" s="86">
        <f t="shared" si="75"/>
        <v>2.84</v>
      </c>
      <c r="H281" s="105">
        <f t="shared" si="76"/>
        <v>0</v>
      </c>
      <c r="I281" s="86">
        <v>2.84</v>
      </c>
      <c r="J281" s="87">
        <f t="shared" si="77"/>
        <v>0</v>
      </c>
      <c r="K281" s="88">
        <v>0.19</v>
      </c>
      <c r="L281" s="89">
        <f t="shared" si="78"/>
        <v>0</v>
      </c>
    </row>
    <row r="282" spans="1:12" s="71" customFormat="1" ht="12.75" customHeight="1" x14ac:dyDescent="0.2">
      <c r="A282" s="93"/>
      <c r="B282" s="98" t="s">
        <v>108</v>
      </c>
      <c r="C282" s="94" t="s">
        <v>518</v>
      </c>
      <c r="D282" s="12" t="s">
        <v>519</v>
      </c>
      <c r="E282" s="85"/>
      <c r="F282" s="84" t="s">
        <v>216</v>
      </c>
      <c r="G282" s="86">
        <f t="shared" si="75"/>
        <v>3.56</v>
      </c>
      <c r="H282" s="105">
        <f t="shared" si="76"/>
        <v>0</v>
      </c>
      <c r="I282" s="86">
        <v>3.56</v>
      </c>
      <c r="J282" s="87">
        <f t="shared" si="77"/>
        <v>0</v>
      </c>
      <c r="K282" s="88">
        <v>0.25</v>
      </c>
      <c r="L282" s="89">
        <f t="shared" si="78"/>
        <v>0</v>
      </c>
    </row>
    <row r="283" spans="1:12" ht="12.75" customHeight="1" x14ac:dyDescent="0.25">
      <c r="H283" s="107"/>
      <c r="I283" s="109"/>
    </row>
    <row r="284" spans="1:12" ht="12.75" customHeight="1" x14ac:dyDescent="0.25">
      <c r="D284" s="18" t="s">
        <v>80</v>
      </c>
      <c r="H284" s="107"/>
      <c r="I284" s="109"/>
    </row>
    <row r="285" spans="1:12" s="71" customFormat="1" ht="12.75" customHeight="1" x14ac:dyDescent="0.25">
      <c r="A285" s="93"/>
      <c r="B285" s="82" t="s">
        <v>108</v>
      </c>
      <c r="C285" s="83" t="s">
        <v>496</v>
      </c>
      <c r="D285" s="12" t="s">
        <v>497</v>
      </c>
      <c r="E285" s="85"/>
      <c r="F285" s="84" t="s">
        <v>216</v>
      </c>
      <c r="G285" s="86">
        <f t="shared" ref="G285:G293" si="79">I285*(1-J285)</f>
        <v>3.32</v>
      </c>
      <c r="H285" s="105">
        <f t="shared" ref="H285:H293" si="80">E285*G285</f>
        <v>0</v>
      </c>
      <c r="I285" s="86">
        <v>3.32</v>
      </c>
      <c r="J285" s="87">
        <f t="shared" ref="J285:J291" si="81">G$16/100</f>
        <v>0</v>
      </c>
      <c r="K285" s="88">
        <v>0.17</v>
      </c>
      <c r="L285" s="89">
        <f t="shared" ref="L285:L293" si="82">E285*K285</f>
        <v>0</v>
      </c>
    </row>
    <row r="286" spans="1:12" s="71" customFormat="1" ht="12.75" customHeight="1" x14ac:dyDescent="0.25">
      <c r="A286" s="93"/>
      <c r="B286" s="82" t="s">
        <v>108</v>
      </c>
      <c r="C286" s="83" t="s">
        <v>498</v>
      </c>
      <c r="D286" s="12" t="s">
        <v>499</v>
      </c>
      <c r="E286" s="85"/>
      <c r="F286" s="84" t="s">
        <v>216</v>
      </c>
      <c r="G286" s="86">
        <f t="shared" si="79"/>
        <v>4.5199999999999996</v>
      </c>
      <c r="H286" s="105">
        <f t="shared" si="80"/>
        <v>0</v>
      </c>
      <c r="I286" s="86">
        <v>4.5199999999999996</v>
      </c>
      <c r="J286" s="87">
        <f t="shared" si="81"/>
        <v>0</v>
      </c>
      <c r="K286" s="88">
        <v>0.21</v>
      </c>
      <c r="L286" s="89">
        <f t="shared" si="82"/>
        <v>0</v>
      </c>
    </row>
    <row r="287" spans="1:12" s="71" customFormat="1" ht="12.75" customHeight="1" x14ac:dyDescent="0.25">
      <c r="A287" s="93"/>
      <c r="B287" s="82" t="s">
        <v>108</v>
      </c>
      <c r="C287" s="83" t="s">
        <v>500</v>
      </c>
      <c r="D287" s="12" t="s">
        <v>501</v>
      </c>
      <c r="E287" s="85"/>
      <c r="F287" s="84" t="s">
        <v>216</v>
      </c>
      <c r="G287" s="86">
        <f t="shared" si="79"/>
        <v>5.44</v>
      </c>
      <c r="H287" s="105">
        <f t="shared" si="80"/>
        <v>0</v>
      </c>
      <c r="I287" s="86">
        <v>5.44</v>
      </c>
      <c r="J287" s="87">
        <f t="shared" si="81"/>
        <v>0</v>
      </c>
      <c r="K287" s="88">
        <v>0.25</v>
      </c>
      <c r="L287" s="89">
        <f t="shared" si="82"/>
        <v>0</v>
      </c>
    </row>
    <row r="288" spans="1:12" s="71" customFormat="1" ht="12.75" customHeight="1" x14ac:dyDescent="0.25">
      <c r="A288" s="93"/>
      <c r="B288" s="82" t="s">
        <v>108</v>
      </c>
      <c r="C288" s="83" t="s">
        <v>502</v>
      </c>
      <c r="D288" s="12" t="s">
        <v>503</v>
      </c>
      <c r="E288" s="85"/>
      <c r="F288" s="84" t="s">
        <v>216</v>
      </c>
      <c r="G288" s="86">
        <f t="shared" si="79"/>
        <v>7.4</v>
      </c>
      <c r="H288" s="105">
        <f t="shared" si="80"/>
        <v>0</v>
      </c>
      <c r="I288" s="86">
        <v>7.4</v>
      </c>
      <c r="J288" s="87">
        <f t="shared" si="81"/>
        <v>0</v>
      </c>
      <c r="K288" s="88">
        <v>0.47</v>
      </c>
      <c r="L288" s="89">
        <f t="shared" si="82"/>
        <v>0</v>
      </c>
    </row>
    <row r="289" spans="1:78" s="71" customFormat="1" ht="12.75" customHeight="1" x14ac:dyDescent="0.25">
      <c r="A289" s="93"/>
      <c r="B289" s="82" t="s">
        <v>108</v>
      </c>
      <c r="C289" s="83" t="s">
        <v>504</v>
      </c>
      <c r="D289" s="12" t="s">
        <v>505</v>
      </c>
      <c r="E289" s="85"/>
      <c r="F289" s="84" t="s">
        <v>216</v>
      </c>
      <c r="G289" s="86">
        <f t="shared" si="79"/>
        <v>12.52</v>
      </c>
      <c r="H289" s="105">
        <f t="shared" si="80"/>
        <v>0</v>
      </c>
      <c r="I289" s="86">
        <v>12.52</v>
      </c>
      <c r="J289" s="87">
        <f t="shared" si="81"/>
        <v>0</v>
      </c>
      <c r="K289" s="88">
        <v>0.6</v>
      </c>
      <c r="L289" s="89">
        <f t="shared" si="82"/>
        <v>0</v>
      </c>
    </row>
    <row r="290" spans="1:78" s="71" customFormat="1" ht="12.75" customHeight="1" x14ac:dyDescent="0.25">
      <c r="A290" s="93"/>
      <c r="B290" s="82" t="s">
        <v>108</v>
      </c>
      <c r="C290" s="83" t="s">
        <v>506</v>
      </c>
      <c r="D290" s="12" t="s">
        <v>507</v>
      </c>
      <c r="E290" s="85"/>
      <c r="F290" s="84" t="s">
        <v>216</v>
      </c>
      <c r="G290" s="86">
        <f t="shared" si="79"/>
        <v>13.72</v>
      </c>
      <c r="H290" s="105">
        <f t="shared" si="80"/>
        <v>0</v>
      </c>
      <c r="I290" s="86">
        <v>13.72</v>
      </c>
      <c r="J290" s="87">
        <f t="shared" si="81"/>
        <v>0</v>
      </c>
      <c r="K290" s="88">
        <v>0.97</v>
      </c>
      <c r="L290" s="89">
        <f t="shared" si="82"/>
        <v>0</v>
      </c>
    </row>
    <row r="291" spans="1:78" s="71" customFormat="1" ht="12.75" customHeight="1" x14ac:dyDescent="0.25">
      <c r="A291" s="93"/>
      <c r="B291" s="82" t="s">
        <v>108</v>
      </c>
      <c r="C291" s="83" t="s">
        <v>508</v>
      </c>
      <c r="D291" s="12" t="s">
        <v>509</v>
      </c>
      <c r="E291" s="85"/>
      <c r="F291" s="84" t="s">
        <v>216</v>
      </c>
      <c r="G291" s="86">
        <f t="shared" si="79"/>
        <v>14.6</v>
      </c>
      <c r="H291" s="105">
        <f t="shared" si="80"/>
        <v>0</v>
      </c>
      <c r="I291" s="86">
        <v>14.6</v>
      </c>
      <c r="J291" s="87">
        <f t="shared" si="81"/>
        <v>0</v>
      </c>
      <c r="K291" s="88">
        <v>1.1299999999999999</v>
      </c>
      <c r="L291" s="89">
        <f t="shared" si="82"/>
        <v>0</v>
      </c>
    </row>
    <row r="292" spans="1:78" s="71" customFormat="1" ht="12.75" customHeight="1" x14ac:dyDescent="0.2">
      <c r="A292" s="93"/>
      <c r="B292" s="98" t="s">
        <v>108</v>
      </c>
      <c r="C292" s="94" t="s">
        <v>510</v>
      </c>
      <c r="D292" s="12" t="s">
        <v>511</v>
      </c>
      <c r="E292" s="85"/>
      <c r="F292" s="84" t="s">
        <v>216</v>
      </c>
      <c r="G292" s="86">
        <f t="shared" si="79"/>
        <v>4.2</v>
      </c>
      <c r="H292" s="105">
        <f t="shared" si="80"/>
        <v>0</v>
      </c>
      <c r="I292" s="86">
        <v>4.2</v>
      </c>
      <c r="J292" s="87">
        <f t="shared" ref="J292:J293" si="83">H$16/100</f>
        <v>0</v>
      </c>
      <c r="K292" s="88">
        <v>0.23</v>
      </c>
      <c r="L292" s="89">
        <f t="shared" si="82"/>
        <v>0</v>
      </c>
    </row>
    <row r="293" spans="1:78" s="71" customFormat="1" ht="12.75" customHeight="1" x14ac:dyDescent="0.2">
      <c r="A293" s="93"/>
      <c r="B293" s="98" t="s">
        <v>108</v>
      </c>
      <c r="C293" s="94" t="s">
        <v>512</v>
      </c>
      <c r="D293" s="12" t="s">
        <v>513</v>
      </c>
      <c r="E293" s="85"/>
      <c r="F293" s="84" t="s">
        <v>216</v>
      </c>
      <c r="G293" s="86">
        <f t="shared" si="79"/>
        <v>5.08</v>
      </c>
      <c r="H293" s="105">
        <f t="shared" si="80"/>
        <v>0</v>
      </c>
      <c r="I293" s="86">
        <v>5.08</v>
      </c>
      <c r="J293" s="87">
        <f t="shared" si="83"/>
        <v>0</v>
      </c>
      <c r="K293" s="88">
        <v>0.44</v>
      </c>
      <c r="L293" s="89">
        <f t="shared" si="82"/>
        <v>0</v>
      </c>
    </row>
    <row r="294" spans="1:78" ht="12.75" customHeight="1" x14ac:dyDescent="0.25">
      <c r="H294" s="107"/>
      <c r="I294" s="109"/>
    </row>
    <row r="295" spans="1:78" ht="12.75" customHeight="1" x14ac:dyDescent="0.25">
      <c r="D295" s="18" t="s">
        <v>81</v>
      </c>
      <c r="H295" s="107"/>
      <c r="I295" s="109"/>
    </row>
    <row r="296" spans="1:78" s="71" customFormat="1" ht="12.75" customHeight="1" x14ac:dyDescent="0.25">
      <c r="A296" s="93"/>
      <c r="B296" s="82" t="s">
        <v>108</v>
      </c>
      <c r="C296" s="83" t="s">
        <v>520</v>
      </c>
      <c r="D296" s="12" t="s">
        <v>521</v>
      </c>
      <c r="E296" s="85"/>
      <c r="F296" s="84" t="s">
        <v>216</v>
      </c>
      <c r="G296" s="86">
        <f t="shared" ref="G296:G300" si="84">I296*(1-J296)</f>
        <v>4</v>
      </c>
      <c r="H296" s="105">
        <f t="shared" ref="H296:H300" si="85">E296*G296</f>
        <v>0</v>
      </c>
      <c r="I296" s="86">
        <v>4</v>
      </c>
      <c r="J296" s="87">
        <f t="shared" ref="J296:J300" si="86">G$16/100</f>
        <v>0</v>
      </c>
      <c r="K296" s="88">
        <v>0.56000000000000005</v>
      </c>
      <c r="L296" s="89">
        <f t="shared" ref="L296:L300" si="87">E296*K296</f>
        <v>0</v>
      </c>
    </row>
    <row r="297" spans="1:78" s="71" customFormat="1" ht="12.75" customHeight="1" x14ac:dyDescent="0.25">
      <c r="A297" s="93"/>
      <c r="B297" s="82" t="s">
        <v>108</v>
      </c>
      <c r="C297" s="83" t="s">
        <v>522</v>
      </c>
      <c r="D297" s="12" t="s">
        <v>523</v>
      </c>
      <c r="E297" s="85"/>
      <c r="F297" s="84" t="s">
        <v>216</v>
      </c>
      <c r="G297" s="86">
        <f>I297*(1-J297)</f>
        <v>5.08</v>
      </c>
      <c r="H297" s="105">
        <f>E297*G297</f>
        <v>0</v>
      </c>
      <c r="I297" s="86">
        <v>5.08</v>
      </c>
      <c r="J297" s="87">
        <f t="shared" si="86"/>
        <v>0</v>
      </c>
      <c r="K297" s="88">
        <v>0.61</v>
      </c>
      <c r="L297" s="89">
        <f>E297*K297</f>
        <v>0</v>
      </c>
    </row>
    <row r="298" spans="1:78" s="71" customFormat="1" ht="12.75" customHeight="1" x14ac:dyDescent="0.25">
      <c r="A298" s="93"/>
      <c r="B298" s="82" t="s">
        <v>108</v>
      </c>
      <c r="C298" s="83" t="s">
        <v>524</v>
      </c>
      <c r="D298" s="12" t="s">
        <v>525</v>
      </c>
      <c r="E298" s="85"/>
      <c r="F298" s="84" t="s">
        <v>216</v>
      </c>
      <c r="G298" s="86">
        <f t="shared" si="84"/>
        <v>5.6</v>
      </c>
      <c r="H298" s="105">
        <f t="shared" si="85"/>
        <v>0</v>
      </c>
      <c r="I298" s="86">
        <v>5.6</v>
      </c>
      <c r="J298" s="87">
        <f t="shared" si="86"/>
        <v>0</v>
      </c>
      <c r="K298" s="88">
        <v>0.67</v>
      </c>
      <c r="L298" s="89">
        <f t="shared" si="87"/>
        <v>0</v>
      </c>
    </row>
    <row r="299" spans="1:78" s="71" customFormat="1" ht="12.75" customHeight="1" x14ac:dyDescent="0.25">
      <c r="A299" s="93"/>
      <c r="B299" s="82" t="s">
        <v>108</v>
      </c>
      <c r="C299" s="83" t="s">
        <v>526</v>
      </c>
      <c r="D299" s="12" t="s">
        <v>527</v>
      </c>
      <c r="E299" s="85"/>
      <c r="F299" s="84" t="s">
        <v>216</v>
      </c>
      <c r="G299" s="86">
        <f t="shared" si="84"/>
        <v>6.48</v>
      </c>
      <c r="H299" s="105">
        <f t="shared" si="85"/>
        <v>0</v>
      </c>
      <c r="I299" s="86">
        <v>6.48</v>
      </c>
      <c r="J299" s="87">
        <f t="shared" si="86"/>
        <v>0</v>
      </c>
      <c r="K299" s="88">
        <v>0.78</v>
      </c>
      <c r="L299" s="89">
        <f t="shared" si="87"/>
        <v>0</v>
      </c>
    </row>
    <row r="300" spans="1:78" s="71" customFormat="1" ht="12.75" customHeight="1" x14ac:dyDescent="0.25">
      <c r="A300" s="93"/>
      <c r="B300" s="82" t="s">
        <v>108</v>
      </c>
      <c r="C300" s="83" t="s">
        <v>528</v>
      </c>
      <c r="D300" s="12" t="s">
        <v>529</v>
      </c>
      <c r="E300" s="85"/>
      <c r="F300" s="84" t="s">
        <v>216</v>
      </c>
      <c r="G300" s="86">
        <f t="shared" si="84"/>
        <v>0.52</v>
      </c>
      <c r="H300" s="105">
        <f t="shared" si="85"/>
        <v>0</v>
      </c>
      <c r="I300" s="86">
        <v>0.52</v>
      </c>
      <c r="J300" s="87">
        <f t="shared" si="86"/>
        <v>0</v>
      </c>
      <c r="K300" s="88">
        <v>0.03</v>
      </c>
      <c r="L300" s="89">
        <f t="shared" si="87"/>
        <v>0</v>
      </c>
    </row>
    <row r="301" spans="1:78" ht="12.75" customHeight="1" x14ac:dyDescent="0.25">
      <c r="H301" s="107"/>
      <c r="I301" s="109"/>
    </row>
    <row r="302" spans="1:78" ht="12.75" customHeight="1" x14ac:dyDescent="0.25">
      <c r="D302" s="18" t="s">
        <v>82</v>
      </c>
      <c r="H302" s="107"/>
      <c r="I302" s="109"/>
    </row>
    <row r="303" spans="1:78" s="2" customFormat="1" ht="12.75" customHeight="1" x14ac:dyDescent="0.2">
      <c r="A303" s="96"/>
      <c r="B303" s="98" t="s">
        <v>108</v>
      </c>
      <c r="C303" s="99" t="s">
        <v>530</v>
      </c>
      <c r="D303" s="12" t="s">
        <v>531</v>
      </c>
      <c r="E303" s="97"/>
      <c r="F303" s="12" t="s">
        <v>216</v>
      </c>
      <c r="G303" s="100">
        <f t="shared" ref="G303:G309" si="88">I303*(1-J303)</f>
        <v>8.02</v>
      </c>
      <c r="H303" s="108">
        <f t="shared" ref="H303:H309" si="89">E303*G303</f>
        <v>0</v>
      </c>
      <c r="I303" s="100">
        <v>8.02</v>
      </c>
      <c r="J303" s="101">
        <f>G$17/100</f>
        <v>0</v>
      </c>
      <c r="K303" s="102">
        <v>0.51</v>
      </c>
      <c r="L303" s="39">
        <f>E303*K303</f>
        <v>0</v>
      </c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  <c r="AB303" s="71"/>
      <c r="AC303" s="71"/>
      <c r="AD303" s="71"/>
      <c r="AE303" s="71"/>
      <c r="AF303" s="71"/>
      <c r="AG303" s="71"/>
      <c r="AH303" s="71"/>
      <c r="AI303" s="71"/>
      <c r="AJ303" s="71"/>
      <c r="AK303" s="71"/>
      <c r="AL303" s="71"/>
      <c r="AM303" s="71"/>
      <c r="AN303" s="71"/>
      <c r="AO303" s="71"/>
      <c r="AP303" s="71"/>
      <c r="AQ303" s="71"/>
      <c r="AR303" s="71"/>
      <c r="AS303" s="71"/>
      <c r="AT303" s="71"/>
      <c r="AU303" s="71"/>
      <c r="AV303" s="71"/>
      <c r="AW303" s="71"/>
      <c r="AX303" s="71"/>
      <c r="AY303" s="71"/>
      <c r="AZ303" s="71"/>
      <c r="BA303" s="71"/>
      <c r="BB303" s="71"/>
      <c r="BC303" s="71"/>
      <c r="BD303" s="71"/>
      <c r="BE303" s="71"/>
      <c r="BF303" s="71"/>
      <c r="BG303" s="71"/>
      <c r="BH303" s="71"/>
      <c r="BI303" s="71"/>
      <c r="BJ303" s="71"/>
      <c r="BK303" s="71"/>
      <c r="BL303" s="71"/>
      <c r="BM303" s="71"/>
      <c r="BN303" s="71"/>
      <c r="BO303" s="71"/>
      <c r="BP303" s="71"/>
      <c r="BQ303" s="71"/>
      <c r="BR303" s="71"/>
      <c r="BS303" s="71"/>
      <c r="BT303" s="71"/>
      <c r="BU303" s="71"/>
      <c r="BV303" s="71"/>
      <c r="BW303" s="71"/>
      <c r="BX303" s="71"/>
      <c r="BY303" s="71"/>
      <c r="BZ303" s="71"/>
    </row>
    <row r="304" spans="1:78" s="2" customFormat="1" ht="12.75" customHeight="1" x14ac:dyDescent="0.2">
      <c r="A304" s="96"/>
      <c r="B304" s="98" t="s">
        <v>108</v>
      </c>
      <c r="C304" s="99" t="s">
        <v>532</v>
      </c>
      <c r="D304" s="12" t="s">
        <v>533</v>
      </c>
      <c r="E304" s="97"/>
      <c r="F304" s="12" t="s">
        <v>216</v>
      </c>
      <c r="G304" s="100">
        <f t="shared" si="88"/>
        <v>8.34</v>
      </c>
      <c r="H304" s="108">
        <f t="shared" si="89"/>
        <v>0</v>
      </c>
      <c r="I304" s="100">
        <v>8.34</v>
      </c>
      <c r="J304" s="101">
        <f t="shared" ref="J304:J307" si="90">G$17/100</f>
        <v>0</v>
      </c>
      <c r="K304" s="102">
        <v>0.6</v>
      </c>
      <c r="L304" s="39">
        <f t="shared" ref="L304:L309" si="91">E304*K304</f>
        <v>0</v>
      </c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  <c r="AB304" s="71"/>
      <c r="AC304" s="71"/>
      <c r="AD304" s="71"/>
      <c r="AE304" s="71"/>
      <c r="AF304" s="71"/>
      <c r="AG304" s="71"/>
      <c r="AH304" s="71"/>
      <c r="AI304" s="71"/>
      <c r="AJ304" s="71"/>
      <c r="AK304" s="71"/>
      <c r="AL304" s="71"/>
      <c r="AM304" s="71"/>
      <c r="AN304" s="71"/>
      <c r="AO304" s="71"/>
      <c r="AP304" s="71"/>
      <c r="AQ304" s="71"/>
      <c r="AR304" s="71"/>
      <c r="AS304" s="71"/>
      <c r="AT304" s="71"/>
      <c r="AU304" s="71"/>
      <c r="AV304" s="71"/>
      <c r="AW304" s="71"/>
      <c r="AX304" s="71"/>
      <c r="AY304" s="71"/>
      <c r="AZ304" s="71"/>
      <c r="BA304" s="71"/>
      <c r="BB304" s="71"/>
      <c r="BC304" s="71"/>
      <c r="BD304" s="71"/>
      <c r="BE304" s="71"/>
      <c r="BF304" s="71"/>
      <c r="BG304" s="71"/>
      <c r="BH304" s="71"/>
      <c r="BI304" s="71"/>
      <c r="BJ304" s="71"/>
      <c r="BK304" s="71"/>
      <c r="BL304" s="71"/>
      <c r="BM304" s="71"/>
      <c r="BN304" s="71"/>
      <c r="BO304" s="71"/>
      <c r="BP304" s="71"/>
      <c r="BQ304" s="71"/>
      <c r="BR304" s="71"/>
      <c r="BS304" s="71"/>
      <c r="BT304" s="71"/>
      <c r="BU304" s="71"/>
      <c r="BV304" s="71"/>
      <c r="BW304" s="71"/>
      <c r="BX304" s="71"/>
      <c r="BY304" s="71"/>
      <c r="BZ304" s="71"/>
    </row>
    <row r="305" spans="1:78" s="2" customFormat="1" ht="12.75" customHeight="1" x14ac:dyDescent="0.2">
      <c r="A305" s="96"/>
      <c r="B305" s="98" t="s">
        <v>108</v>
      </c>
      <c r="C305" s="99" t="s">
        <v>534</v>
      </c>
      <c r="D305" s="12" t="s">
        <v>535</v>
      </c>
      <c r="E305" s="97"/>
      <c r="F305" s="12" t="s">
        <v>216</v>
      </c>
      <c r="G305" s="100">
        <f t="shared" si="88"/>
        <v>9.8800000000000008</v>
      </c>
      <c r="H305" s="108">
        <f t="shared" si="89"/>
        <v>0</v>
      </c>
      <c r="I305" s="100">
        <v>9.8800000000000008</v>
      </c>
      <c r="J305" s="101">
        <f t="shared" si="90"/>
        <v>0</v>
      </c>
      <c r="K305" s="102">
        <v>0.95</v>
      </c>
      <c r="L305" s="39">
        <f t="shared" si="91"/>
        <v>0</v>
      </c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  <c r="AB305" s="71"/>
      <c r="AC305" s="71"/>
      <c r="AD305" s="71"/>
      <c r="AE305" s="71"/>
      <c r="AF305" s="71"/>
      <c r="AG305" s="71"/>
      <c r="AH305" s="71"/>
      <c r="AI305" s="71"/>
      <c r="AJ305" s="71"/>
      <c r="AK305" s="71"/>
      <c r="AL305" s="71"/>
      <c r="AM305" s="71"/>
      <c r="AN305" s="71"/>
      <c r="AO305" s="71"/>
      <c r="AP305" s="71"/>
      <c r="AQ305" s="71"/>
      <c r="AR305" s="71"/>
      <c r="AS305" s="71"/>
      <c r="AT305" s="71"/>
      <c r="AU305" s="71"/>
      <c r="AV305" s="71"/>
      <c r="AW305" s="71"/>
      <c r="AX305" s="71"/>
      <c r="AY305" s="71"/>
      <c r="AZ305" s="71"/>
      <c r="BA305" s="71"/>
      <c r="BB305" s="71"/>
      <c r="BC305" s="71"/>
      <c r="BD305" s="71"/>
      <c r="BE305" s="71"/>
      <c r="BF305" s="71"/>
      <c r="BG305" s="71"/>
      <c r="BH305" s="71"/>
      <c r="BI305" s="71"/>
      <c r="BJ305" s="71"/>
      <c r="BK305" s="71"/>
      <c r="BL305" s="71"/>
      <c r="BM305" s="71"/>
      <c r="BN305" s="71"/>
      <c r="BO305" s="71"/>
      <c r="BP305" s="71"/>
      <c r="BQ305" s="71"/>
      <c r="BR305" s="71"/>
      <c r="BS305" s="71"/>
      <c r="BT305" s="71"/>
      <c r="BU305" s="71"/>
      <c r="BV305" s="71"/>
      <c r="BW305" s="71"/>
      <c r="BX305" s="71"/>
      <c r="BY305" s="71"/>
      <c r="BZ305" s="71"/>
    </row>
    <row r="306" spans="1:78" s="2" customFormat="1" ht="12.75" customHeight="1" x14ac:dyDescent="0.2">
      <c r="A306" s="96"/>
      <c r="B306" s="98" t="s">
        <v>108</v>
      </c>
      <c r="C306" s="99" t="s">
        <v>536</v>
      </c>
      <c r="D306" s="12" t="s">
        <v>537</v>
      </c>
      <c r="E306" s="97"/>
      <c r="F306" s="12" t="s">
        <v>216</v>
      </c>
      <c r="G306" s="100">
        <f t="shared" si="88"/>
        <v>11.48</v>
      </c>
      <c r="H306" s="108">
        <f t="shared" si="89"/>
        <v>0</v>
      </c>
      <c r="I306" s="100">
        <v>11.48</v>
      </c>
      <c r="J306" s="101">
        <f t="shared" si="90"/>
        <v>0</v>
      </c>
      <c r="K306" s="102">
        <v>1.19</v>
      </c>
      <c r="L306" s="39">
        <f t="shared" si="91"/>
        <v>0</v>
      </c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  <c r="AB306" s="71"/>
      <c r="AC306" s="71"/>
      <c r="AD306" s="71"/>
      <c r="AE306" s="71"/>
      <c r="AF306" s="71"/>
      <c r="AG306" s="71"/>
      <c r="AH306" s="71"/>
      <c r="AI306" s="71"/>
      <c r="AJ306" s="71"/>
      <c r="AK306" s="71"/>
      <c r="AL306" s="71"/>
      <c r="AM306" s="71"/>
      <c r="AN306" s="71"/>
      <c r="AO306" s="71"/>
      <c r="AP306" s="71"/>
      <c r="AQ306" s="71"/>
      <c r="AR306" s="71"/>
      <c r="AS306" s="71"/>
      <c r="AT306" s="71"/>
      <c r="AU306" s="71"/>
      <c r="AV306" s="71"/>
      <c r="AW306" s="71"/>
      <c r="AX306" s="71"/>
      <c r="AY306" s="71"/>
      <c r="AZ306" s="71"/>
      <c r="BA306" s="71"/>
      <c r="BB306" s="71"/>
      <c r="BC306" s="71"/>
      <c r="BD306" s="71"/>
      <c r="BE306" s="71"/>
      <c r="BF306" s="71"/>
      <c r="BG306" s="71"/>
      <c r="BH306" s="71"/>
      <c r="BI306" s="71"/>
      <c r="BJ306" s="71"/>
      <c r="BK306" s="71"/>
      <c r="BL306" s="71"/>
      <c r="BM306" s="71"/>
      <c r="BN306" s="71"/>
      <c r="BO306" s="71"/>
      <c r="BP306" s="71"/>
      <c r="BQ306" s="71"/>
      <c r="BR306" s="71"/>
      <c r="BS306" s="71"/>
      <c r="BT306" s="71"/>
      <c r="BU306" s="71"/>
      <c r="BV306" s="71"/>
      <c r="BW306" s="71"/>
      <c r="BX306" s="71"/>
      <c r="BY306" s="71"/>
      <c r="BZ306" s="71"/>
    </row>
    <row r="307" spans="1:78" s="2" customFormat="1" ht="12.75" customHeight="1" x14ac:dyDescent="0.2">
      <c r="A307" s="96"/>
      <c r="B307" s="98" t="s">
        <v>108</v>
      </c>
      <c r="C307" s="99" t="s">
        <v>538</v>
      </c>
      <c r="D307" s="12" t="s">
        <v>539</v>
      </c>
      <c r="E307" s="97"/>
      <c r="F307" s="12" t="s">
        <v>216</v>
      </c>
      <c r="G307" s="100">
        <f t="shared" si="88"/>
        <v>14.64</v>
      </c>
      <c r="H307" s="108">
        <f t="shared" si="89"/>
        <v>0</v>
      </c>
      <c r="I307" s="100">
        <v>14.64</v>
      </c>
      <c r="J307" s="101">
        <f t="shared" si="90"/>
        <v>0</v>
      </c>
      <c r="K307" s="102">
        <v>1.48</v>
      </c>
      <c r="L307" s="39">
        <f t="shared" si="91"/>
        <v>0</v>
      </c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  <c r="AB307" s="71"/>
      <c r="AC307" s="71"/>
      <c r="AD307" s="71"/>
      <c r="AE307" s="71"/>
      <c r="AF307" s="71"/>
      <c r="AG307" s="71"/>
      <c r="AH307" s="71"/>
      <c r="AI307" s="71"/>
      <c r="AJ307" s="71"/>
      <c r="AK307" s="71"/>
      <c r="AL307" s="71"/>
      <c r="AM307" s="71"/>
      <c r="AN307" s="71"/>
      <c r="AO307" s="71"/>
      <c r="AP307" s="71"/>
      <c r="AQ307" s="71"/>
      <c r="AR307" s="71"/>
      <c r="AS307" s="71"/>
      <c r="AT307" s="71"/>
      <c r="AU307" s="71"/>
      <c r="AV307" s="71"/>
      <c r="AW307" s="71"/>
      <c r="AX307" s="71"/>
      <c r="AY307" s="71"/>
      <c r="AZ307" s="71"/>
      <c r="BA307" s="71"/>
      <c r="BB307" s="71"/>
      <c r="BC307" s="71"/>
      <c r="BD307" s="71"/>
      <c r="BE307" s="71"/>
      <c r="BF307" s="71"/>
      <c r="BG307" s="71"/>
      <c r="BH307" s="71"/>
      <c r="BI307" s="71"/>
      <c r="BJ307" s="71"/>
      <c r="BK307" s="71"/>
      <c r="BL307" s="71"/>
      <c r="BM307" s="71"/>
      <c r="BN307" s="71"/>
      <c r="BO307" s="71"/>
      <c r="BP307" s="71"/>
      <c r="BQ307" s="71"/>
      <c r="BR307" s="71"/>
      <c r="BS307" s="71"/>
      <c r="BT307" s="71"/>
      <c r="BU307" s="71"/>
      <c r="BV307" s="71"/>
      <c r="BW307" s="71"/>
      <c r="BX307" s="71"/>
      <c r="BY307" s="71"/>
      <c r="BZ307" s="71"/>
    </row>
    <row r="308" spans="1:78" s="2" customFormat="1" ht="12.75" customHeight="1" x14ac:dyDescent="0.2">
      <c r="A308" s="96"/>
      <c r="B308" s="98" t="s">
        <v>108</v>
      </c>
      <c r="C308" s="99" t="s">
        <v>540</v>
      </c>
      <c r="D308" s="12" t="s">
        <v>541</v>
      </c>
      <c r="E308" s="97"/>
      <c r="F308" s="12" t="s">
        <v>216</v>
      </c>
      <c r="G308" s="100">
        <f t="shared" si="88"/>
        <v>15.56</v>
      </c>
      <c r="H308" s="108">
        <f t="shared" si="89"/>
        <v>0</v>
      </c>
      <c r="I308" s="100">
        <v>15.56</v>
      </c>
      <c r="J308" s="101">
        <f>G$17/100</f>
        <v>0</v>
      </c>
      <c r="K308" s="102">
        <v>2.0699999999999998</v>
      </c>
      <c r="L308" s="39">
        <f t="shared" si="91"/>
        <v>0</v>
      </c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  <c r="AB308" s="71"/>
      <c r="AC308" s="71"/>
      <c r="AD308" s="71"/>
      <c r="AE308" s="71"/>
      <c r="AF308" s="71"/>
      <c r="AG308" s="71"/>
      <c r="AH308" s="71"/>
      <c r="AI308" s="71"/>
      <c r="AJ308" s="71"/>
      <c r="AK308" s="71"/>
      <c r="AL308" s="71"/>
      <c r="AM308" s="71"/>
      <c r="AN308" s="71"/>
      <c r="AO308" s="71"/>
      <c r="AP308" s="71"/>
      <c r="AQ308" s="71"/>
      <c r="AR308" s="71"/>
      <c r="AS308" s="71"/>
      <c r="AT308" s="71"/>
      <c r="AU308" s="71"/>
      <c r="AV308" s="71"/>
      <c r="AW308" s="71"/>
      <c r="AX308" s="71"/>
      <c r="AY308" s="71"/>
      <c r="AZ308" s="71"/>
      <c r="BA308" s="71"/>
      <c r="BB308" s="71"/>
      <c r="BC308" s="71"/>
      <c r="BD308" s="71"/>
      <c r="BE308" s="71"/>
      <c r="BF308" s="71"/>
      <c r="BG308" s="71"/>
      <c r="BH308" s="71"/>
      <c r="BI308" s="71"/>
      <c r="BJ308" s="71"/>
      <c r="BK308" s="71"/>
      <c r="BL308" s="71"/>
      <c r="BM308" s="71"/>
      <c r="BN308" s="71"/>
      <c r="BO308" s="71"/>
      <c r="BP308" s="71"/>
      <c r="BQ308" s="71"/>
      <c r="BR308" s="71"/>
      <c r="BS308" s="71"/>
      <c r="BT308" s="71"/>
      <c r="BU308" s="71"/>
      <c r="BV308" s="71"/>
      <c r="BW308" s="71"/>
      <c r="BX308" s="71"/>
      <c r="BY308" s="71"/>
      <c r="BZ308" s="71"/>
    </row>
    <row r="309" spans="1:78" s="2" customFormat="1" ht="12.75" customHeight="1" x14ac:dyDescent="0.2">
      <c r="A309" s="96"/>
      <c r="B309" s="98" t="s">
        <v>108</v>
      </c>
      <c r="C309" s="99" t="s">
        <v>542</v>
      </c>
      <c r="D309" s="12" t="s">
        <v>543</v>
      </c>
      <c r="E309" s="97"/>
      <c r="F309" s="12" t="s">
        <v>216</v>
      </c>
      <c r="G309" s="100">
        <f t="shared" si="88"/>
        <v>22.16</v>
      </c>
      <c r="H309" s="108">
        <f t="shared" si="89"/>
        <v>0</v>
      </c>
      <c r="I309" s="100">
        <v>22.16</v>
      </c>
      <c r="J309" s="101">
        <f t="shared" ref="J309" si="92">H$17/100</f>
        <v>0</v>
      </c>
      <c r="K309" s="102">
        <v>1.68</v>
      </c>
      <c r="L309" s="39">
        <f t="shared" si="91"/>
        <v>0</v>
      </c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  <c r="AB309" s="71"/>
      <c r="AC309" s="71"/>
      <c r="AD309" s="71"/>
      <c r="AE309" s="71"/>
      <c r="AF309" s="71"/>
      <c r="AG309" s="71"/>
      <c r="AH309" s="71"/>
      <c r="AI309" s="71"/>
      <c r="AJ309" s="71"/>
      <c r="AK309" s="71"/>
      <c r="AL309" s="71"/>
      <c r="AM309" s="71"/>
      <c r="AN309" s="71"/>
      <c r="AO309" s="71"/>
      <c r="AP309" s="71"/>
      <c r="AQ309" s="71"/>
      <c r="AR309" s="71"/>
      <c r="AS309" s="71"/>
      <c r="AT309" s="71"/>
      <c r="AU309" s="71"/>
      <c r="AV309" s="71"/>
      <c r="AW309" s="71"/>
      <c r="AX309" s="71"/>
      <c r="AY309" s="71"/>
      <c r="AZ309" s="71"/>
      <c r="BA309" s="71"/>
      <c r="BB309" s="71"/>
      <c r="BC309" s="71"/>
      <c r="BD309" s="71"/>
      <c r="BE309" s="71"/>
      <c r="BF309" s="71"/>
      <c r="BG309" s="71"/>
      <c r="BH309" s="71"/>
      <c r="BI309" s="71"/>
      <c r="BJ309" s="71"/>
      <c r="BK309" s="71"/>
      <c r="BL309" s="71"/>
      <c r="BM309" s="71"/>
      <c r="BN309" s="71"/>
      <c r="BO309" s="71"/>
      <c r="BP309" s="71"/>
      <c r="BQ309" s="71"/>
      <c r="BR309" s="71"/>
      <c r="BS309" s="71"/>
      <c r="BT309" s="71"/>
      <c r="BU309" s="71"/>
      <c r="BV309" s="71"/>
      <c r="BW309" s="71"/>
      <c r="BX309" s="71"/>
      <c r="BY309" s="71"/>
      <c r="BZ309" s="71"/>
    </row>
    <row r="310" spans="1:78" ht="12.75" customHeight="1" x14ac:dyDescent="0.25">
      <c r="H310" s="107"/>
      <c r="I310" s="109"/>
    </row>
    <row r="311" spans="1:78" ht="12.75" customHeight="1" x14ac:dyDescent="0.25">
      <c r="D311" s="18" t="s">
        <v>83</v>
      </c>
      <c r="H311" s="107"/>
      <c r="I311" s="109"/>
    </row>
    <row r="312" spans="1:78" s="71" customFormat="1" ht="12.75" customHeight="1" x14ac:dyDescent="0.25">
      <c r="A312" s="93"/>
      <c r="B312" s="82" t="s">
        <v>108</v>
      </c>
      <c r="C312" s="83" t="s">
        <v>544</v>
      </c>
      <c r="D312" s="12" t="s">
        <v>545</v>
      </c>
      <c r="E312" s="85"/>
      <c r="F312" s="84" t="s">
        <v>216</v>
      </c>
      <c r="G312" s="86">
        <f t="shared" ref="G312:G317" si="93">I312*(1-J312)</f>
        <v>3.04</v>
      </c>
      <c r="H312" s="105">
        <f t="shared" ref="H312:H317" si="94">E312*G312</f>
        <v>0</v>
      </c>
      <c r="I312" s="86">
        <v>3.04</v>
      </c>
      <c r="J312" s="87">
        <f t="shared" ref="J312:J317" si="95">G$16/100</f>
        <v>0</v>
      </c>
      <c r="K312" s="88">
        <v>0.24</v>
      </c>
      <c r="L312" s="89">
        <f t="shared" ref="L312:L317" si="96">E312*K312</f>
        <v>0</v>
      </c>
    </row>
    <row r="313" spans="1:78" s="71" customFormat="1" ht="12.75" customHeight="1" x14ac:dyDescent="0.25">
      <c r="A313" s="93"/>
      <c r="B313" s="82" t="s">
        <v>108</v>
      </c>
      <c r="C313" s="83" t="s">
        <v>546</v>
      </c>
      <c r="D313" s="12" t="s">
        <v>547</v>
      </c>
      <c r="E313" s="85"/>
      <c r="F313" s="84" t="s">
        <v>216</v>
      </c>
      <c r="G313" s="86">
        <f t="shared" si="93"/>
        <v>3.16</v>
      </c>
      <c r="H313" s="105">
        <f t="shared" si="94"/>
        <v>0</v>
      </c>
      <c r="I313" s="86">
        <v>3.16</v>
      </c>
      <c r="J313" s="87">
        <f t="shared" si="95"/>
        <v>0</v>
      </c>
      <c r="K313" s="88">
        <v>0.31</v>
      </c>
      <c r="L313" s="89">
        <f t="shared" si="96"/>
        <v>0</v>
      </c>
    </row>
    <row r="314" spans="1:78" s="71" customFormat="1" ht="12.75" customHeight="1" x14ac:dyDescent="0.25">
      <c r="A314" s="93"/>
      <c r="B314" s="82" t="s">
        <v>108</v>
      </c>
      <c r="C314" s="83" t="s">
        <v>548</v>
      </c>
      <c r="D314" s="12" t="s">
        <v>549</v>
      </c>
      <c r="E314" s="85"/>
      <c r="F314" s="84" t="s">
        <v>216</v>
      </c>
      <c r="G314" s="86">
        <f t="shared" si="93"/>
        <v>3.48</v>
      </c>
      <c r="H314" s="105">
        <f t="shared" si="94"/>
        <v>0</v>
      </c>
      <c r="I314" s="86">
        <v>3.48</v>
      </c>
      <c r="J314" s="87">
        <f t="shared" si="95"/>
        <v>0</v>
      </c>
      <c r="K314" s="88">
        <v>0.37</v>
      </c>
      <c r="L314" s="89">
        <f t="shared" si="96"/>
        <v>0</v>
      </c>
    </row>
    <row r="315" spans="1:78" s="71" customFormat="1" ht="12.75" customHeight="1" x14ac:dyDescent="0.25">
      <c r="A315" s="93"/>
      <c r="B315" s="82" t="s">
        <v>108</v>
      </c>
      <c r="C315" s="83" t="s">
        <v>550</v>
      </c>
      <c r="D315" s="12" t="s">
        <v>551</v>
      </c>
      <c r="E315" s="85"/>
      <c r="F315" s="84" t="s">
        <v>216</v>
      </c>
      <c r="G315" s="86">
        <f t="shared" si="93"/>
        <v>4.6399999999999997</v>
      </c>
      <c r="H315" s="105">
        <f t="shared" si="94"/>
        <v>0</v>
      </c>
      <c r="I315" s="86">
        <v>4.6399999999999997</v>
      </c>
      <c r="J315" s="87">
        <f t="shared" si="95"/>
        <v>0</v>
      </c>
      <c r="K315" s="88">
        <v>0.43</v>
      </c>
      <c r="L315" s="89">
        <f t="shared" si="96"/>
        <v>0</v>
      </c>
    </row>
    <row r="316" spans="1:78" s="71" customFormat="1" ht="12.75" customHeight="1" x14ac:dyDescent="0.25">
      <c r="A316" s="93"/>
      <c r="B316" s="82" t="s">
        <v>108</v>
      </c>
      <c r="C316" s="83" t="s">
        <v>552</v>
      </c>
      <c r="D316" s="12" t="s">
        <v>553</v>
      </c>
      <c r="E316" s="85"/>
      <c r="F316" s="84" t="s">
        <v>216</v>
      </c>
      <c r="G316" s="86">
        <f t="shared" si="93"/>
        <v>5.16</v>
      </c>
      <c r="H316" s="105">
        <f t="shared" si="94"/>
        <v>0</v>
      </c>
      <c r="I316" s="86">
        <v>5.16</v>
      </c>
      <c r="J316" s="87">
        <f t="shared" si="95"/>
        <v>0</v>
      </c>
      <c r="K316" s="88">
        <v>0.54</v>
      </c>
      <c r="L316" s="89">
        <f t="shared" si="96"/>
        <v>0</v>
      </c>
    </row>
    <row r="317" spans="1:78" s="71" customFormat="1" ht="12.75" customHeight="1" x14ac:dyDescent="0.25">
      <c r="A317" s="93"/>
      <c r="B317" s="82" t="s">
        <v>108</v>
      </c>
      <c r="C317" s="83" t="s">
        <v>554</v>
      </c>
      <c r="D317" s="12" t="s">
        <v>555</v>
      </c>
      <c r="E317" s="85"/>
      <c r="F317" s="84" t="s">
        <v>216</v>
      </c>
      <c r="G317" s="86">
        <f t="shared" si="93"/>
        <v>6.44</v>
      </c>
      <c r="H317" s="105">
        <f t="shared" si="94"/>
        <v>0</v>
      </c>
      <c r="I317" s="86">
        <v>6.44</v>
      </c>
      <c r="J317" s="87">
        <f t="shared" si="95"/>
        <v>0</v>
      </c>
      <c r="K317" s="88">
        <v>0.66</v>
      </c>
      <c r="L317" s="89">
        <f t="shared" si="96"/>
        <v>0</v>
      </c>
    </row>
    <row r="318" spans="1:78" ht="12.75" customHeight="1" x14ac:dyDescent="0.25">
      <c r="D318" s="72"/>
      <c r="H318" s="107"/>
      <c r="I318" s="109"/>
    </row>
    <row r="319" spans="1:78" ht="12.75" customHeight="1" x14ac:dyDescent="0.25">
      <c r="D319" s="18" t="s">
        <v>84</v>
      </c>
      <c r="H319" s="107"/>
      <c r="I319" s="109"/>
    </row>
    <row r="320" spans="1:78" s="71" customFormat="1" ht="12.75" customHeight="1" x14ac:dyDescent="0.25">
      <c r="A320" s="93"/>
      <c r="B320" s="82" t="s">
        <v>108</v>
      </c>
      <c r="C320" s="83" t="s">
        <v>556</v>
      </c>
      <c r="D320" s="12" t="s">
        <v>557</v>
      </c>
      <c r="E320" s="85"/>
      <c r="F320" s="84" t="s">
        <v>216</v>
      </c>
      <c r="G320" s="86">
        <f>I320*(1-J320)</f>
        <v>9.52</v>
      </c>
      <c r="H320" s="105">
        <f>E320*G320</f>
        <v>0</v>
      </c>
      <c r="I320" s="86">
        <v>9.52</v>
      </c>
      <c r="J320" s="87">
        <f t="shared" ref="J320" si="97">G$16/100</f>
        <v>0</v>
      </c>
      <c r="K320" s="88">
        <v>1</v>
      </c>
      <c r="L320" s="89">
        <f>E320*K320</f>
        <v>0</v>
      </c>
    </row>
    <row r="321" spans="1:78" ht="12.75" customHeight="1" x14ac:dyDescent="0.25">
      <c r="D321" s="72"/>
      <c r="H321" s="107"/>
      <c r="I321" s="109"/>
    </row>
    <row r="322" spans="1:78" ht="12.75" customHeight="1" x14ac:dyDescent="0.25">
      <c r="D322" s="18" t="s">
        <v>85</v>
      </c>
      <c r="H322" s="107"/>
      <c r="I322" s="109"/>
    </row>
    <row r="323" spans="1:78" s="71" customFormat="1" ht="12.75" customHeight="1" x14ac:dyDescent="0.2">
      <c r="A323" s="103"/>
      <c r="B323" s="104" t="s">
        <v>108</v>
      </c>
      <c r="C323" s="83" t="s">
        <v>558</v>
      </c>
      <c r="D323" s="12" t="s">
        <v>559</v>
      </c>
      <c r="E323" s="85"/>
      <c r="F323" s="84" t="s">
        <v>110</v>
      </c>
      <c r="G323" s="86">
        <f>I323*(1-J323)</f>
        <v>4.2</v>
      </c>
      <c r="H323" s="105">
        <f>E323*G323</f>
        <v>0</v>
      </c>
      <c r="I323" s="86">
        <v>4.2</v>
      </c>
      <c r="J323" s="87">
        <f t="shared" ref="J323:J324" si="98">G$16/100</f>
        <v>0</v>
      </c>
      <c r="K323" s="88">
        <v>0.05</v>
      </c>
      <c r="L323" s="89">
        <f>E323*K323</f>
        <v>0</v>
      </c>
    </row>
    <row r="324" spans="1:78" s="71" customFormat="1" ht="12.75" customHeight="1" x14ac:dyDescent="0.2">
      <c r="A324" s="81"/>
      <c r="B324" s="104" t="s">
        <v>108</v>
      </c>
      <c r="C324" s="83" t="s">
        <v>560</v>
      </c>
      <c r="D324" s="12" t="s">
        <v>561</v>
      </c>
      <c r="E324" s="85"/>
      <c r="F324" s="84" t="s">
        <v>216</v>
      </c>
      <c r="G324" s="86">
        <f>I324*(1-J324)</f>
        <v>0.72</v>
      </c>
      <c r="H324" s="105">
        <f>E324*G324</f>
        <v>0</v>
      </c>
      <c r="I324" s="86">
        <v>0.72</v>
      </c>
      <c r="J324" s="87">
        <f t="shared" si="98"/>
        <v>0</v>
      </c>
      <c r="K324" s="88">
        <v>0.01</v>
      </c>
      <c r="L324" s="89">
        <f>E324*K324</f>
        <v>0</v>
      </c>
    </row>
    <row r="325" spans="1:78" ht="12.75" customHeight="1" thickBot="1" x14ac:dyDescent="0.3">
      <c r="D325" s="72"/>
    </row>
    <row r="326" spans="1:78" s="53" customFormat="1" ht="15.95" customHeight="1" thickBot="1" x14ac:dyDescent="0.3">
      <c r="A326" s="46"/>
      <c r="B326" s="47"/>
      <c r="C326" s="48"/>
      <c r="D326" s="49" t="s">
        <v>52</v>
      </c>
      <c r="E326" s="50"/>
      <c r="F326" s="50"/>
      <c r="G326" s="51"/>
      <c r="H326" s="61">
        <f>SUM(H21:H325)</f>
        <v>0</v>
      </c>
      <c r="I326" s="59"/>
      <c r="J326" s="47"/>
      <c r="K326" s="52" t="s">
        <v>31</v>
      </c>
      <c r="L326" s="54">
        <f>SUM(L21:L325)</f>
        <v>0</v>
      </c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  <c r="AE326" s="71"/>
      <c r="AF326" s="71"/>
      <c r="AG326" s="71"/>
      <c r="AH326" s="71"/>
      <c r="AI326" s="71"/>
      <c r="AJ326" s="71"/>
      <c r="AK326" s="71"/>
      <c r="AL326" s="71"/>
      <c r="AM326" s="71"/>
      <c r="AN326" s="71"/>
      <c r="AO326" s="71"/>
      <c r="AP326" s="71"/>
      <c r="AQ326" s="71"/>
      <c r="AR326" s="71"/>
      <c r="AS326" s="71"/>
      <c r="AT326" s="71"/>
      <c r="AU326" s="71"/>
      <c r="AV326" s="71"/>
      <c r="AW326" s="71"/>
      <c r="AX326" s="71"/>
      <c r="AY326" s="71"/>
      <c r="AZ326" s="71"/>
      <c r="BA326" s="71"/>
      <c r="BB326" s="71"/>
      <c r="BC326" s="71"/>
      <c r="BD326" s="71"/>
      <c r="BE326" s="71"/>
      <c r="BF326" s="71"/>
      <c r="BG326" s="71"/>
      <c r="BH326" s="71"/>
      <c r="BI326" s="71"/>
      <c r="BJ326" s="71"/>
      <c r="BK326" s="71"/>
      <c r="BL326" s="71"/>
      <c r="BM326" s="71"/>
      <c r="BN326" s="71"/>
      <c r="BO326" s="71"/>
      <c r="BP326" s="71"/>
      <c r="BQ326" s="71"/>
      <c r="BR326" s="71"/>
      <c r="BS326" s="71"/>
      <c r="BT326" s="71"/>
      <c r="BU326" s="71"/>
      <c r="BV326" s="71"/>
      <c r="BW326" s="71"/>
      <c r="BX326" s="71"/>
      <c r="BY326" s="71"/>
      <c r="BZ326" s="71"/>
    </row>
    <row r="328" spans="1:78" ht="12.75" customHeight="1" x14ac:dyDescent="0.25">
      <c r="C328" s="142" t="s">
        <v>44</v>
      </c>
      <c r="D328" s="142"/>
      <c r="E328" s="142"/>
      <c r="F328" s="142"/>
      <c r="G328" s="142"/>
      <c r="H328" s="142"/>
      <c r="I328" s="3"/>
      <c r="J328" s="45"/>
      <c r="K328" s="3"/>
      <c r="L328" s="3"/>
    </row>
    <row r="329" spans="1:78" ht="12.75" customHeight="1" thickBot="1" x14ac:dyDescent="0.3"/>
    <row r="330" spans="1:78" ht="12.75" customHeight="1" x14ac:dyDescent="0.25">
      <c r="C330" s="147" t="s">
        <v>45</v>
      </c>
      <c r="D330" s="148"/>
    </row>
    <row r="331" spans="1:78" ht="12.75" customHeight="1" x14ac:dyDescent="0.25">
      <c r="C331" s="40" t="s">
        <v>20</v>
      </c>
      <c r="D331" s="41" t="s">
        <v>46</v>
      </c>
    </row>
    <row r="332" spans="1:78" s="2" customFormat="1" ht="12.75" customHeight="1" x14ac:dyDescent="0.25">
      <c r="C332" s="42" t="s">
        <v>21</v>
      </c>
      <c r="D332" s="41" t="s">
        <v>47</v>
      </c>
      <c r="M332" s="71"/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  <c r="AA332" s="71"/>
      <c r="AB332" s="71"/>
      <c r="AC332" s="71"/>
      <c r="AD332" s="71"/>
      <c r="AE332" s="71"/>
      <c r="AF332" s="71"/>
      <c r="AG332" s="71"/>
      <c r="AH332" s="71"/>
      <c r="AI332" s="71"/>
      <c r="AJ332" s="71"/>
      <c r="AK332" s="71"/>
      <c r="AL332" s="71"/>
      <c r="AM332" s="71"/>
      <c r="AN332" s="71"/>
      <c r="AO332" s="71"/>
      <c r="AP332" s="71"/>
      <c r="AQ332" s="71"/>
      <c r="AR332" s="71"/>
      <c r="AS332" s="71"/>
      <c r="AT332" s="71"/>
      <c r="AU332" s="71"/>
      <c r="AV332" s="71"/>
      <c r="AW332" s="71"/>
      <c r="AX332" s="71"/>
      <c r="AY332" s="71"/>
      <c r="AZ332" s="71"/>
      <c r="BA332" s="71"/>
      <c r="BB332" s="71"/>
      <c r="BC332" s="71"/>
      <c r="BD332" s="71"/>
      <c r="BE332" s="71"/>
      <c r="BF332" s="71"/>
      <c r="BG332" s="71"/>
      <c r="BH332" s="71"/>
      <c r="BI332" s="71"/>
      <c r="BJ332" s="71"/>
      <c r="BK332" s="71"/>
      <c r="BL332" s="71"/>
      <c r="BM332" s="71"/>
      <c r="BN332" s="71"/>
      <c r="BO332" s="71"/>
      <c r="BP332" s="71"/>
      <c r="BQ332" s="71"/>
      <c r="BR332" s="71"/>
      <c r="BS332" s="71"/>
      <c r="BT332" s="71"/>
      <c r="BU332" s="71"/>
      <c r="BV332" s="71"/>
      <c r="BW332" s="71"/>
      <c r="BX332" s="71"/>
      <c r="BY332" s="71"/>
      <c r="BZ332" s="71"/>
    </row>
    <row r="333" spans="1:78" s="2" customFormat="1" ht="12.75" customHeight="1" x14ac:dyDescent="0.25">
      <c r="C333" s="42" t="s">
        <v>99</v>
      </c>
      <c r="D333" s="41" t="s">
        <v>100</v>
      </c>
      <c r="M333" s="71"/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  <c r="AA333" s="71"/>
      <c r="AB333" s="71"/>
      <c r="AC333" s="71"/>
      <c r="AD333" s="71"/>
      <c r="AE333" s="71"/>
      <c r="AF333" s="71"/>
      <c r="AG333" s="71"/>
      <c r="AH333" s="71"/>
      <c r="AI333" s="71"/>
      <c r="AJ333" s="71"/>
      <c r="AK333" s="71"/>
      <c r="AL333" s="71"/>
      <c r="AM333" s="71"/>
      <c r="AN333" s="71"/>
      <c r="AO333" s="71"/>
      <c r="AP333" s="71"/>
      <c r="AQ333" s="71"/>
      <c r="AR333" s="71"/>
      <c r="AS333" s="71"/>
      <c r="AT333" s="71"/>
      <c r="AU333" s="71"/>
      <c r="AV333" s="71"/>
      <c r="AW333" s="71"/>
      <c r="AX333" s="71"/>
      <c r="AY333" s="71"/>
      <c r="AZ333" s="71"/>
      <c r="BA333" s="71"/>
      <c r="BB333" s="71"/>
      <c r="BC333" s="71"/>
      <c r="BD333" s="71"/>
      <c r="BE333" s="71"/>
      <c r="BF333" s="71"/>
      <c r="BG333" s="71"/>
      <c r="BH333" s="71"/>
      <c r="BI333" s="71"/>
      <c r="BJ333" s="71"/>
      <c r="BK333" s="71"/>
      <c r="BL333" s="71"/>
      <c r="BM333" s="71"/>
      <c r="BN333" s="71"/>
      <c r="BO333" s="71"/>
      <c r="BP333" s="71"/>
      <c r="BQ333" s="71"/>
      <c r="BR333" s="71"/>
      <c r="BS333" s="71"/>
      <c r="BT333" s="71"/>
      <c r="BU333" s="71"/>
      <c r="BV333" s="71"/>
      <c r="BW333" s="71"/>
      <c r="BX333" s="71"/>
      <c r="BY333" s="71"/>
      <c r="BZ333" s="71"/>
    </row>
    <row r="334" spans="1:78" s="2" customFormat="1" ht="12.75" customHeight="1" x14ac:dyDescent="0.25">
      <c r="C334" s="42" t="s">
        <v>22</v>
      </c>
      <c r="D334" s="41" t="s">
        <v>48</v>
      </c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  <c r="AA334" s="71"/>
      <c r="AB334" s="71"/>
      <c r="AC334" s="71"/>
      <c r="AD334" s="71"/>
      <c r="AE334" s="71"/>
      <c r="AF334" s="71"/>
      <c r="AG334" s="71"/>
      <c r="AH334" s="71"/>
      <c r="AI334" s="71"/>
      <c r="AJ334" s="71"/>
      <c r="AK334" s="71"/>
      <c r="AL334" s="71"/>
      <c r="AM334" s="71"/>
      <c r="AN334" s="71"/>
      <c r="AO334" s="71"/>
      <c r="AP334" s="71"/>
      <c r="AQ334" s="71"/>
      <c r="AR334" s="71"/>
      <c r="AS334" s="71"/>
      <c r="AT334" s="71"/>
      <c r="AU334" s="71"/>
      <c r="AV334" s="71"/>
      <c r="AW334" s="71"/>
      <c r="AX334" s="71"/>
      <c r="AY334" s="71"/>
      <c r="AZ334" s="71"/>
      <c r="BA334" s="71"/>
      <c r="BB334" s="71"/>
      <c r="BC334" s="71"/>
      <c r="BD334" s="71"/>
      <c r="BE334" s="71"/>
      <c r="BF334" s="71"/>
      <c r="BG334" s="71"/>
      <c r="BH334" s="71"/>
      <c r="BI334" s="71"/>
      <c r="BJ334" s="71"/>
      <c r="BK334" s="71"/>
      <c r="BL334" s="71"/>
      <c r="BM334" s="71"/>
      <c r="BN334" s="71"/>
      <c r="BO334" s="71"/>
      <c r="BP334" s="71"/>
      <c r="BQ334" s="71"/>
      <c r="BR334" s="71"/>
      <c r="BS334" s="71"/>
      <c r="BT334" s="71"/>
      <c r="BU334" s="71"/>
      <c r="BV334" s="71"/>
      <c r="BW334" s="71"/>
      <c r="BX334" s="71"/>
      <c r="BY334" s="71"/>
      <c r="BZ334" s="71"/>
    </row>
    <row r="335" spans="1:78" s="2" customFormat="1" ht="12.75" customHeight="1" x14ac:dyDescent="0.25">
      <c r="C335" s="42" t="s">
        <v>23</v>
      </c>
      <c r="D335" s="41" t="s">
        <v>24</v>
      </c>
      <c r="M335" s="71"/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  <c r="AA335" s="71"/>
      <c r="AB335" s="71"/>
      <c r="AC335" s="71"/>
      <c r="AD335" s="71"/>
      <c r="AE335" s="71"/>
      <c r="AF335" s="71"/>
      <c r="AG335" s="71"/>
      <c r="AH335" s="71"/>
      <c r="AI335" s="71"/>
      <c r="AJ335" s="71"/>
      <c r="AK335" s="71"/>
      <c r="AL335" s="71"/>
      <c r="AM335" s="71"/>
      <c r="AN335" s="71"/>
      <c r="AO335" s="71"/>
      <c r="AP335" s="71"/>
      <c r="AQ335" s="71"/>
      <c r="AR335" s="71"/>
      <c r="AS335" s="71"/>
      <c r="AT335" s="71"/>
      <c r="AU335" s="71"/>
      <c r="AV335" s="71"/>
      <c r="AW335" s="71"/>
      <c r="AX335" s="71"/>
      <c r="AY335" s="71"/>
      <c r="AZ335" s="71"/>
      <c r="BA335" s="71"/>
      <c r="BB335" s="71"/>
      <c r="BC335" s="71"/>
      <c r="BD335" s="71"/>
      <c r="BE335" s="71"/>
      <c r="BF335" s="71"/>
      <c r="BG335" s="71"/>
      <c r="BH335" s="71"/>
      <c r="BI335" s="71"/>
      <c r="BJ335" s="71"/>
      <c r="BK335" s="71"/>
      <c r="BL335" s="71"/>
      <c r="BM335" s="71"/>
      <c r="BN335" s="71"/>
      <c r="BO335" s="71"/>
      <c r="BP335" s="71"/>
      <c r="BQ335" s="71"/>
      <c r="BR335" s="71"/>
      <c r="BS335" s="71"/>
      <c r="BT335" s="71"/>
      <c r="BU335" s="71"/>
      <c r="BV335" s="71"/>
      <c r="BW335" s="71"/>
      <c r="BX335" s="71"/>
      <c r="BY335" s="71"/>
      <c r="BZ335" s="71"/>
    </row>
    <row r="336" spans="1:78" s="2" customFormat="1" ht="12.75" customHeight="1" x14ac:dyDescent="0.25">
      <c r="C336" s="42" t="s">
        <v>25</v>
      </c>
      <c r="D336" s="41" t="s">
        <v>26</v>
      </c>
      <c r="M336" s="71"/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  <c r="AA336" s="71"/>
      <c r="AB336" s="71"/>
      <c r="AC336" s="71"/>
      <c r="AD336" s="71"/>
      <c r="AE336" s="71"/>
      <c r="AF336" s="71"/>
      <c r="AG336" s="71"/>
      <c r="AH336" s="71"/>
      <c r="AI336" s="71"/>
      <c r="AJ336" s="71"/>
      <c r="AK336" s="71"/>
      <c r="AL336" s="71"/>
      <c r="AM336" s="71"/>
      <c r="AN336" s="71"/>
      <c r="AO336" s="71"/>
      <c r="AP336" s="71"/>
      <c r="AQ336" s="71"/>
      <c r="AR336" s="71"/>
      <c r="AS336" s="71"/>
      <c r="AT336" s="71"/>
      <c r="AU336" s="71"/>
      <c r="AV336" s="71"/>
      <c r="AW336" s="71"/>
      <c r="AX336" s="71"/>
      <c r="AY336" s="71"/>
      <c r="AZ336" s="71"/>
      <c r="BA336" s="71"/>
      <c r="BB336" s="71"/>
      <c r="BC336" s="71"/>
      <c r="BD336" s="71"/>
      <c r="BE336" s="71"/>
      <c r="BF336" s="71"/>
      <c r="BG336" s="71"/>
      <c r="BH336" s="71"/>
      <c r="BI336" s="71"/>
      <c r="BJ336" s="71"/>
      <c r="BK336" s="71"/>
      <c r="BL336" s="71"/>
      <c r="BM336" s="71"/>
      <c r="BN336" s="71"/>
      <c r="BO336" s="71"/>
      <c r="BP336" s="71"/>
      <c r="BQ336" s="71"/>
      <c r="BR336" s="71"/>
      <c r="BS336" s="71"/>
      <c r="BT336" s="71"/>
      <c r="BU336" s="71"/>
      <c r="BV336" s="71"/>
      <c r="BW336" s="71"/>
      <c r="BX336" s="71"/>
      <c r="BY336" s="71"/>
      <c r="BZ336" s="71"/>
    </row>
    <row r="337" spans="3:78" s="2" customFormat="1" ht="12.75" customHeight="1" x14ac:dyDescent="0.25">
      <c r="C337" s="42" t="s">
        <v>27</v>
      </c>
      <c r="D337" s="41" t="s">
        <v>28</v>
      </c>
      <c r="M337" s="71"/>
      <c r="N337" s="71"/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  <c r="AA337" s="71"/>
      <c r="AB337" s="71"/>
      <c r="AC337" s="71"/>
      <c r="AD337" s="71"/>
      <c r="AE337" s="71"/>
      <c r="AF337" s="71"/>
      <c r="AG337" s="71"/>
      <c r="AH337" s="71"/>
      <c r="AI337" s="71"/>
      <c r="AJ337" s="71"/>
      <c r="AK337" s="71"/>
      <c r="AL337" s="71"/>
      <c r="AM337" s="71"/>
      <c r="AN337" s="71"/>
      <c r="AO337" s="71"/>
      <c r="AP337" s="71"/>
      <c r="AQ337" s="71"/>
      <c r="AR337" s="71"/>
      <c r="AS337" s="71"/>
      <c r="AT337" s="71"/>
      <c r="AU337" s="71"/>
      <c r="AV337" s="71"/>
      <c r="AW337" s="71"/>
      <c r="AX337" s="71"/>
      <c r="AY337" s="71"/>
      <c r="AZ337" s="71"/>
      <c r="BA337" s="71"/>
      <c r="BB337" s="71"/>
      <c r="BC337" s="71"/>
      <c r="BD337" s="71"/>
      <c r="BE337" s="71"/>
      <c r="BF337" s="71"/>
      <c r="BG337" s="71"/>
      <c r="BH337" s="71"/>
      <c r="BI337" s="71"/>
      <c r="BJ337" s="71"/>
      <c r="BK337" s="71"/>
      <c r="BL337" s="71"/>
      <c r="BM337" s="71"/>
      <c r="BN337" s="71"/>
      <c r="BO337" s="71"/>
      <c r="BP337" s="71"/>
      <c r="BQ337" s="71"/>
      <c r="BR337" s="71"/>
      <c r="BS337" s="71"/>
      <c r="BT337" s="71"/>
      <c r="BU337" s="71"/>
      <c r="BV337" s="71"/>
      <c r="BW337" s="71"/>
      <c r="BX337" s="71"/>
      <c r="BY337" s="71"/>
      <c r="BZ337" s="71"/>
    </row>
    <row r="338" spans="3:78" s="2" customFormat="1" ht="12.75" customHeight="1" x14ac:dyDescent="0.25">
      <c r="C338" s="42" t="s">
        <v>29</v>
      </c>
      <c r="D338" s="41" t="s">
        <v>101</v>
      </c>
      <c r="M338" s="71"/>
      <c r="N338" s="71"/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  <c r="AA338" s="71"/>
      <c r="AB338" s="71"/>
      <c r="AC338" s="71"/>
      <c r="AD338" s="71"/>
      <c r="AE338" s="71"/>
      <c r="AF338" s="71"/>
      <c r="AG338" s="71"/>
      <c r="AH338" s="71"/>
      <c r="AI338" s="71"/>
      <c r="AJ338" s="71"/>
      <c r="AK338" s="71"/>
      <c r="AL338" s="71"/>
      <c r="AM338" s="71"/>
      <c r="AN338" s="71"/>
      <c r="AO338" s="71"/>
      <c r="AP338" s="71"/>
      <c r="AQ338" s="71"/>
      <c r="AR338" s="71"/>
      <c r="AS338" s="71"/>
      <c r="AT338" s="71"/>
      <c r="AU338" s="71"/>
      <c r="AV338" s="71"/>
      <c r="AW338" s="71"/>
      <c r="AX338" s="71"/>
      <c r="AY338" s="71"/>
      <c r="AZ338" s="71"/>
      <c r="BA338" s="71"/>
      <c r="BB338" s="71"/>
      <c r="BC338" s="71"/>
      <c r="BD338" s="71"/>
      <c r="BE338" s="71"/>
      <c r="BF338" s="71"/>
      <c r="BG338" s="71"/>
      <c r="BH338" s="71"/>
      <c r="BI338" s="71"/>
      <c r="BJ338" s="71"/>
      <c r="BK338" s="71"/>
      <c r="BL338" s="71"/>
      <c r="BM338" s="71"/>
      <c r="BN338" s="71"/>
      <c r="BO338" s="71"/>
      <c r="BP338" s="71"/>
      <c r="BQ338" s="71"/>
      <c r="BR338" s="71"/>
      <c r="BS338" s="71"/>
      <c r="BT338" s="71"/>
      <c r="BU338" s="71"/>
      <c r="BV338" s="71"/>
      <c r="BW338" s="71"/>
      <c r="BX338" s="71"/>
      <c r="BY338" s="71"/>
      <c r="BZ338" s="71"/>
    </row>
    <row r="339" spans="3:78" s="2" customFormat="1" ht="12.75" customHeight="1" thickBot="1" x14ac:dyDescent="0.3">
      <c r="C339" s="43" t="s">
        <v>30</v>
      </c>
      <c r="D339" s="44" t="s">
        <v>49</v>
      </c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  <c r="AA339" s="71"/>
      <c r="AB339" s="71"/>
      <c r="AC339" s="71"/>
      <c r="AD339" s="71"/>
      <c r="AE339" s="71"/>
      <c r="AF339" s="71"/>
      <c r="AG339" s="71"/>
      <c r="AH339" s="71"/>
      <c r="AI339" s="71"/>
      <c r="AJ339" s="71"/>
      <c r="AK339" s="71"/>
      <c r="AL339" s="71"/>
      <c r="AM339" s="71"/>
      <c r="AN339" s="71"/>
      <c r="AO339" s="71"/>
      <c r="AP339" s="71"/>
      <c r="AQ339" s="71"/>
      <c r="AR339" s="71"/>
      <c r="AS339" s="71"/>
      <c r="AT339" s="71"/>
      <c r="AU339" s="71"/>
      <c r="AV339" s="71"/>
      <c r="AW339" s="71"/>
      <c r="AX339" s="71"/>
      <c r="AY339" s="71"/>
      <c r="AZ339" s="71"/>
      <c r="BA339" s="71"/>
      <c r="BB339" s="71"/>
      <c r="BC339" s="71"/>
      <c r="BD339" s="71"/>
      <c r="BE339" s="71"/>
      <c r="BF339" s="71"/>
      <c r="BG339" s="71"/>
      <c r="BH339" s="71"/>
      <c r="BI339" s="71"/>
      <c r="BJ339" s="71"/>
      <c r="BK339" s="71"/>
      <c r="BL339" s="71"/>
      <c r="BM339" s="71"/>
      <c r="BN339" s="71"/>
      <c r="BO339" s="71"/>
      <c r="BP339" s="71"/>
      <c r="BQ339" s="71"/>
      <c r="BR339" s="71"/>
      <c r="BS339" s="71"/>
      <c r="BT339" s="71"/>
      <c r="BU339" s="71"/>
      <c r="BV339" s="71"/>
      <c r="BW339" s="71"/>
      <c r="BX339" s="71"/>
      <c r="BY339" s="71"/>
      <c r="BZ339" s="71"/>
    </row>
    <row r="341" spans="3:78" ht="12.75" customHeight="1" x14ac:dyDescent="0.25">
      <c r="C341" s="3" t="s">
        <v>40</v>
      </c>
    </row>
    <row r="342" spans="3:78" ht="12.75" customHeight="1" x14ac:dyDescent="0.25">
      <c r="C342" s="62" t="s">
        <v>57</v>
      </c>
    </row>
    <row r="343" spans="3:78" ht="12.75" customHeight="1" x14ac:dyDescent="0.25">
      <c r="C343" s="137" t="s">
        <v>58</v>
      </c>
      <c r="D343" s="137"/>
    </row>
    <row r="344" spans="3:78" s="2" customFormat="1" ht="12.75" customHeight="1" x14ac:dyDescent="0.25">
      <c r="C344" s="64" t="s">
        <v>51</v>
      </c>
      <c r="D344" s="63"/>
      <c r="E344" s="63"/>
      <c r="F344" s="63"/>
      <c r="G344" s="63"/>
      <c r="H344" s="63"/>
      <c r="I344" s="63"/>
      <c r="J344" s="63"/>
      <c r="K344" s="63"/>
      <c r="L344" s="63"/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  <c r="AA344" s="71"/>
      <c r="AB344" s="71"/>
      <c r="AC344" s="71"/>
      <c r="AD344" s="71"/>
      <c r="AE344" s="71"/>
      <c r="AF344" s="71"/>
      <c r="AG344" s="71"/>
      <c r="AH344" s="71"/>
      <c r="AI344" s="71"/>
      <c r="AJ344" s="71"/>
      <c r="AK344" s="71"/>
      <c r="AL344" s="71"/>
      <c r="AM344" s="71"/>
      <c r="AN344" s="71"/>
      <c r="AO344" s="71"/>
      <c r="AP344" s="71"/>
      <c r="AQ344" s="71"/>
      <c r="AR344" s="71"/>
      <c r="AS344" s="71"/>
      <c r="AT344" s="71"/>
      <c r="AU344" s="71"/>
      <c r="AV344" s="71"/>
      <c r="AW344" s="71"/>
      <c r="AX344" s="71"/>
      <c r="AY344" s="71"/>
      <c r="AZ344" s="71"/>
      <c r="BA344" s="71"/>
      <c r="BB344" s="71"/>
      <c r="BC344" s="71"/>
      <c r="BD344" s="71"/>
      <c r="BE344" s="71"/>
      <c r="BF344" s="71"/>
      <c r="BG344" s="71"/>
      <c r="BH344" s="71"/>
      <c r="BI344" s="71"/>
      <c r="BJ344" s="71"/>
      <c r="BK344" s="71"/>
      <c r="BL344" s="71"/>
      <c r="BM344" s="71"/>
      <c r="BN344" s="71"/>
      <c r="BO344" s="71"/>
      <c r="BP344" s="71"/>
      <c r="BQ344" s="71"/>
      <c r="BR344" s="71"/>
      <c r="BS344" s="71"/>
      <c r="BT344" s="71"/>
      <c r="BU344" s="71"/>
      <c r="BV344" s="71"/>
      <c r="BW344" s="71"/>
      <c r="BX344" s="71"/>
      <c r="BY344" s="71"/>
      <c r="BZ344" s="71"/>
    </row>
    <row r="346" spans="3:78" ht="12.75" customHeight="1" x14ac:dyDescent="0.25">
      <c r="C346" s="3" t="s">
        <v>50</v>
      </c>
      <c r="D346" s="3"/>
      <c r="E346" s="3"/>
      <c r="F346" s="3"/>
      <c r="G346" s="3"/>
      <c r="H346" s="3"/>
    </row>
  </sheetData>
  <mergeCells count="11">
    <mergeCell ref="G1:H3"/>
    <mergeCell ref="E13:J13"/>
    <mergeCell ref="E15:F15"/>
    <mergeCell ref="E16:F16"/>
    <mergeCell ref="E17:F17"/>
    <mergeCell ref="C343:D343"/>
    <mergeCell ref="E18:F18"/>
    <mergeCell ref="E14:F14"/>
    <mergeCell ref="C328:H328"/>
    <mergeCell ref="C13:D14"/>
    <mergeCell ref="C330:D330"/>
  </mergeCells>
  <hyperlinks>
    <hyperlink ref="C343" r:id="rId1" display="Podmienky dopravy systému MERKUR 2 ZADARMO nájdete na: www.arkys.cz/cs/doprava" xr:uid="{75FA2D8D-1F42-4AD0-AC32-3AF77D1E7EE5}"/>
    <hyperlink ref="G1:H3" r:id="rId2" display="https://www.arkys.cz/cs/" xr:uid="{BEBDC3E2-2386-40FE-8E25-FF9991B86595}"/>
    <hyperlink ref="B23" r:id="rId3" location="item2881" xr:uid="{FC337AA5-1679-4426-9B2D-6C4133F691A5}"/>
    <hyperlink ref="B24" r:id="rId4" location="item2881" xr:uid="{A64C6710-498F-4081-B102-96B1FDAA6E3A}"/>
    <hyperlink ref="B25" r:id="rId5" location="item2881" xr:uid="{D7FC731F-3B21-47F1-9EED-972B2B873948}"/>
    <hyperlink ref="B26" r:id="rId6" location="item2881" xr:uid="{17A10647-B4B5-4250-AA87-6727D635D5B3}"/>
    <hyperlink ref="B28" r:id="rId7" location="item2882" xr:uid="{C95D8423-EF5B-4513-ABCB-C6EA4856052F}"/>
    <hyperlink ref="B30" r:id="rId8" location="item2884" xr:uid="{FC8E6140-91E1-405A-A9E6-A025FB621226}"/>
    <hyperlink ref="B31" r:id="rId9" location="item2884" xr:uid="{3265EE5F-2E56-4E3D-93B6-81E127880F48}"/>
    <hyperlink ref="B32" r:id="rId10" location="item2884" xr:uid="{E4FB1117-744F-40A7-8EEC-685D3BC82B9B}"/>
    <hyperlink ref="B33" r:id="rId11" location="item2884" xr:uid="{CA3F7D13-EC5F-4EF2-96F0-8DD5A239FACC}"/>
    <hyperlink ref="B34" r:id="rId12" location="item2884" xr:uid="{8E2482A0-D241-400D-8882-A2078E2AB432}"/>
    <hyperlink ref="B35" r:id="rId13" location="item2884" xr:uid="{5CAA965E-110C-4A76-ADB3-FCB1D8300DD8}"/>
    <hyperlink ref="B37" r:id="rId14" location="item2885" xr:uid="{C2504740-7B57-4A76-8FD5-298E5BABB679}"/>
    <hyperlink ref="B38" r:id="rId15" location="item2885" xr:uid="{A4F71D00-AC7B-4C9A-8EFA-122236B77F33}"/>
    <hyperlink ref="B39" r:id="rId16" location="item2885" xr:uid="{915BC241-8B9D-4C00-8483-53A49547C301}"/>
    <hyperlink ref="B40" r:id="rId17" location="item2885" xr:uid="{69193AA4-C549-4BD6-8D48-24D03406EE4D}"/>
    <hyperlink ref="B41" r:id="rId18" location="item2885" xr:uid="{86919DE4-D752-4B37-A3E1-ECD1814FAEB4}"/>
    <hyperlink ref="B42" r:id="rId19" location="item2885" xr:uid="{9112137E-B2B3-4E18-84F9-62211193A955}"/>
    <hyperlink ref="B45" r:id="rId20" location="item2887" xr:uid="{0136BE10-C3EB-4007-AC97-8C867E037498}"/>
    <hyperlink ref="B46" r:id="rId21" location="item2887" xr:uid="{DB08575B-2DC4-4E25-ACDF-AAB2AD819439}"/>
    <hyperlink ref="B47" r:id="rId22" location="item2887" xr:uid="{ABC3BD97-0391-4D2D-91C8-1449F4B9AFAC}"/>
    <hyperlink ref="B48" r:id="rId23" location="item2887" xr:uid="{4CDDB7DB-8775-44DF-98EE-6136C50A16FD}"/>
    <hyperlink ref="B50" r:id="rId24" location="item2888" xr:uid="{8B3A0423-8712-470D-85FF-9E71E48DF22D}"/>
    <hyperlink ref="B52" r:id="rId25" location="item2889" xr:uid="{8248D4E0-7875-46B5-96E4-ECF9EDEB1C55}"/>
    <hyperlink ref="B53" r:id="rId26" location="item2889" xr:uid="{1239603B-39A0-4505-A356-5506998D7103}"/>
    <hyperlink ref="B54" r:id="rId27" location="item2889" xr:uid="{34DCBEF2-E573-4447-BBAF-B368C9E42681}"/>
    <hyperlink ref="B55" r:id="rId28" location="item2889" xr:uid="{8D704275-4A24-4AF3-97BC-A1E8740D6C40}"/>
    <hyperlink ref="B56" r:id="rId29" location="item2889" xr:uid="{5EBBD18B-87DA-4CF5-9CA7-61DEF171BF01}"/>
    <hyperlink ref="B57" r:id="rId30" location="item2889" xr:uid="{F9C66271-0C18-4AED-B86C-9E74986121F6}"/>
    <hyperlink ref="B59" r:id="rId31" location="item2892" xr:uid="{9374BE62-D0A3-4D1F-B8F5-27EA7D97DD1D}"/>
    <hyperlink ref="B60" r:id="rId32" location="item2892" xr:uid="{030F7B11-1340-452A-BE8D-98796D015DDE}"/>
    <hyperlink ref="B61" r:id="rId33" location="item2892" xr:uid="{57999F08-9688-49AC-BE42-08FC3DFD5426}"/>
    <hyperlink ref="B62" r:id="rId34" location="item2892" xr:uid="{973A4A0C-C941-47E1-B71D-3E28ADC1EF19}"/>
    <hyperlink ref="B63" r:id="rId35" location="item2892" xr:uid="{269F5A0D-7BB6-4CA8-BC55-C6F639253273}"/>
    <hyperlink ref="B64" r:id="rId36" location="item2892" xr:uid="{DD8C458F-D679-4646-8A97-8EC4193D37BB}"/>
    <hyperlink ref="B67" r:id="rId37" location="item2883" xr:uid="{E2E04749-FA87-4DF7-9263-8B5E6CD29AF6}"/>
    <hyperlink ref="B68" r:id="rId38" location="item2883" xr:uid="{67E90172-34CF-4205-8918-24BE6875BF1B}"/>
    <hyperlink ref="B69" r:id="rId39" location="item2883" xr:uid="{F66457AE-4ED6-468F-A531-DFF0990CB3C6}"/>
    <hyperlink ref="B72" r:id="rId40" location="item2886" xr:uid="{E631DC83-7F33-4BF9-BB8B-B65D514FEDFB}"/>
    <hyperlink ref="B73" r:id="rId41" location="item2886" xr:uid="{4310F679-260B-4552-A462-2F71C3277AE0}"/>
    <hyperlink ref="B74" r:id="rId42" location="item2886" xr:uid="{9DB3CD39-1BF5-44AC-A85D-55F7D077708C}"/>
    <hyperlink ref="B77" r:id="rId43" location="item2854" xr:uid="{2EE2B2F0-EB2A-4BDF-9598-431D98E4FC18}"/>
    <hyperlink ref="B78:B83" r:id="rId44" location="item2854" display="www" xr:uid="{889C63C1-71E5-47B0-AE2A-97B9500203FF}"/>
    <hyperlink ref="B86" r:id="rId45" location="item2855" xr:uid="{0003AB86-C335-4138-A2A7-CB96DAF96B6D}"/>
    <hyperlink ref="B87:B88" r:id="rId46" location="item2855" display="www" xr:uid="{AC155E4D-6A7C-464C-BF19-A6D24637AD7F}"/>
    <hyperlink ref="B91" r:id="rId47" location="item2837" xr:uid="{DE431E56-18B0-4450-ADC9-7F2BC15FFA59}"/>
    <hyperlink ref="B92" r:id="rId48" location="item2840" xr:uid="{6EF4D57F-FB7B-4CF7-B418-34E78FEF475A}"/>
    <hyperlink ref="B93" r:id="rId49" location="item2833" xr:uid="{63C74921-32AA-405C-BAAD-EE4ADEA38C0B}"/>
    <hyperlink ref="B94" r:id="rId50" location="item2833" xr:uid="{65E1936E-2526-495A-9679-A948C4FD1AC2}"/>
    <hyperlink ref="B95" r:id="rId51" location="item2833" xr:uid="{3E19EB36-36FA-4C9A-B7F8-55BBBACC8797}"/>
    <hyperlink ref="B96" r:id="rId52" location="item2833" xr:uid="{177B648D-5443-4DBB-B75E-45449A64A467}"/>
    <hyperlink ref="B97" r:id="rId53" location="item2834" xr:uid="{DA975F2A-2B8A-4B08-8ED3-E50F21EE9823}"/>
    <hyperlink ref="B98" r:id="rId54" location="item2834" xr:uid="{E7A3F3CC-67E1-422D-A1E6-69BDB7C95FB5}"/>
    <hyperlink ref="B99" r:id="rId55" location="item2834" xr:uid="{EFB78C88-45DC-4895-8750-4F687B38964D}"/>
    <hyperlink ref="B100" r:id="rId56" location="item2835" xr:uid="{942970A4-AC6E-4DCE-BCE0-90BB7FDFDC03}"/>
    <hyperlink ref="B101" r:id="rId57" location="item2835" xr:uid="{8AD70863-5349-44B8-97C1-6C6A3F05585D}"/>
    <hyperlink ref="B102" r:id="rId58" location="item2835" xr:uid="{67CED405-0937-486D-83A7-EDD695EF91F5}"/>
    <hyperlink ref="B103" r:id="rId59" location="item2836" xr:uid="{998C3B7E-D48A-4AE4-9CFB-6AB4DA11EBC7}"/>
    <hyperlink ref="B104" r:id="rId60" location="item2836" xr:uid="{D664E5B0-9B4B-4CD4-A460-F7DF02A4BB96}"/>
    <hyperlink ref="B105" r:id="rId61" location="item2839" xr:uid="{DE929804-1D84-451B-8E0D-762080ACC002}"/>
    <hyperlink ref="B106" r:id="rId62" location="item2839" xr:uid="{FC060FE0-7051-42E1-8B8A-33703F024DE0}"/>
    <hyperlink ref="B109" r:id="rId63" location="item2861" xr:uid="{A2F164DB-30DD-4814-BB71-1A24FA542DF1}"/>
    <hyperlink ref="B110" r:id="rId64" location="item2861" xr:uid="{DA735BBA-D901-4F83-B02B-9A5CD5E39A43}"/>
    <hyperlink ref="B111" r:id="rId65" location="item2861" xr:uid="{ED365373-7BFF-4971-B9FA-E2CF11C0091E}"/>
    <hyperlink ref="B112" r:id="rId66" location="item2861" xr:uid="{A0B0A1BA-3A66-44F6-AE8C-E2B9989D2873}"/>
    <hyperlink ref="B114" r:id="rId67" location="item2861" xr:uid="{EC0F6B6F-F5DA-4907-9BE2-B85DF6213CD0}"/>
    <hyperlink ref="B116" r:id="rId68" location="item2861" xr:uid="{A5176D3F-5D98-482A-AAE0-26CC74BC56A3}"/>
    <hyperlink ref="B117" r:id="rId69" location="item2861" xr:uid="{2520FAF3-1A9F-4D06-A5A6-0514F224C59E}"/>
    <hyperlink ref="B118" r:id="rId70" location="item2861" xr:uid="{5CD228D6-3C64-4A5C-9A53-14DCB401BF00}"/>
    <hyperlink ref="B119" r:id="rId71" location="item2861" xr:uid="{08C57250-BF5F-4757-9997-CF36493272F1}"/>
    <hyperlink ref="B120" r:id="rId72" location="item2861" xr:uid="{BC04321F-8DF6-4C9E-817C-E024532AF205}"/>
    <hyperlink ref="B121" r:id="rId73" location="item2861" xr:uid="{70227155-810E-4EFF-B226-0579DA839528}"/>
    <hyperlink ref="B123" r:id="rId74" location="item2861" xr:uid="{D1123A5C-50A7-4E0E-9DE4-3F547D61E02A}"/>
    <hyperlink ref="B124" r:id="rId75" location="item2861" xr:uid="{A9FFAA8F-5BBD-4999-BA23-04842AAEAB6D}"/>
    <hyperlink ref="B125" r:id="rId76" location="item2861" xr:uid="{E67EC3B2-CC36-441F-A88C-9324BE74FC39}"/>
    <hyperlink ref="B126:B128" r:id="rId77" location="item2861" display="www" xr:uid="{A9AABCDC-8210-4F08-9EAA-8DEA64044AAC}"/>
    <hyperlink ref="B131" r:id="rId78" location="item2856" xr:uid="{68220213-538E-4BDB-B9D1-D8001A87140C}"/>
    <hyperlink ref="B132:B136" r:id="rId79" location="item2856" display="www" xr:uid="{9FC28B98-5E0F-41E2-9B95-F479AC70CAA5}"/>
    <hyperlink ref="B139" r:id="rId80" location="item2863" xr:uid="{CE09AC33-CAB1-4BE8-AB28-13B0DB58FB59}"/>
    <hyperlink ref="B140:B158" r:id="rId81" location="item2863" display="www" xr:uid="{2523A5FE-7E13-4362-BCE6-FA6A9F4FAE9D}"/>
    <hyperlink ref="B161" r:id="rId82" location="item2858" xr:uid="{4AA412D3-F866-4D08-90E9-4ED5215D4D48}"/>
    <hyperlink ref="B162:B166" r:id="rId83" location="item2858" display="www" xr:uid="{368D2A77-2786-4786-BAAC-39BECB00660F}"/>
    <hyperlink ref="B169" r:id="rId84" location="item2864" xr:uid="{494DD549-5532-4A06-BBD9-218A20C184F0}"/>
    <hyperlink ref="B170:B188" r:id="rId85" location="item2864" display="www" xr:uid="{92BAC70A-1A2B-40A6-9DB1-CAC5A300CCC8}"/>
    <hyperlink ref="B191" r:id="rId86" location="item2859" xr:uid="{79F8974F-BDC8-4B88-A603-7BCA1D58A019}"/>
    <hyperlink ref="B192:B196" r:id="rId87" location="item2859" display="www" xr:uid="{15D3167C-2F3C-4D80-A399-3F9F595E924E}"/>
    <hyperlink ref="B199" r:id="rId88" location="item2862" xr:uid="{FEA9020F-6FBA-4D9F-993C-986285DD13E4}"/>
    <hyperlink ref="B200:B216" r:id="rId89" location="item2862" display="www" xr:uid="{1E48897F-BA52-4127-8262-3A70E0832222}"/>
    <hyperlink ref="B219" r:id="rId90" location="item2857" xr:uid="{039C4FE9-27AD-48C1-BDB6-13E51433408E}"/>
    <hyperlink ref="B220:B224" r:id="rId91" location="item2857" display="www" xr:uid="{BDD19619-562C-449D-8673-A01843EEC375}"/>
    <hyperlink ref="B227" r:id="rId92" location="item2865" xr:uid="{2A839A43-8EB4-4F01-8874-D63D08E959E8}"/>
    <hyperlink ref="B228:B246" r:id="rId93" location="item2865" display="www" xr:uid="{7E1A5BFE-3D6A-4B7D-AB51-1A62D8C89A5E}"/>
    <hyperlink ref="B249" r:id="rId94" location="item2860" xr:uid="{AFDDFB4F-BFE1-45BF-9581-9CC11F349074}"/>
    <hyperlink ref="B250:B254" r:id="rId95" location="item2860" display="www" xr:uid="{C25DA36E-E48D-477E-B9ED-3DC50E21FBE9}"/>
    <hyperlink ref="B257" r:id="rId96" location="item2866" xr:uid="{3F16FDCD-5985-4063-B350-7DBD034D6D33}"/>
    <hyperlink ref="B258:B266" r:id="rId97" location="item2866" display="www" xr:uid="{EEB830D5-1124-4CAF-A4F6-DDC519F1F2BF}"/>
    <hyperlink ref="B269" r:id="rId98" location="item2912" xr:uid="{8E89350F-8784-43D1-B728-D71091DB08A7}"/>
    <hyperlink ref="B272" r:id="rId99" location="item2909" xr:uid="{BC3AEB7B-A0A3-4656-A633-D4EFAD514881}"/>
    <hyperlink ref="B275" r:id="rId100" location="item2910" xr:uid="{63A0396D-F3F6-4DDF-B297-8C529DDDC36F}"/>
    <hyperlink ref="B276:B277" r:id="rId101" location="item2910" display="www" xr:uid="{81090D35-8C02-49D3-8517-44C6BA9079F1}"/>
    <hyperlink ref="B285" r:id="rId102" location="item2845" xr:uid="{789ED93A-5748-4A71-9842-FEFA66C7F1E7}"/>
    <hyperlink ref="B286:B291" r:id="rId103" location="item2845" display="www" xr:uid="{DB58BAD8-A50D-4E8B-95C6-54BAD4CC7548}"/>
    <hyperlink ref="B292" r:id="rId104" location="item2914" xr:uid="{B5EB6BC3-08BF-4F03-A930-5F74BE8A410F}"/>
    <hyperlink ref="B293" r:id="rId105" location="item2914" xr:uid="{7A347FBE-FAAD-43E8-9FE0-4DAD35E33E76}"/>
    <hyperlink ref="B280" r:id="rId106" location="item2911" xr:uid="{2BFBCD1B-9667-4AAE-A1C9-0A045D6A5AAC}"/>
    <hyperlink ref="B281:B282" r:id="rId107" location="item2911" display="www" xr:uid="{8CE040BB-330E-4535-8A20-C161B8006002}"/>
    <hyperlink ref="B296" r:id="rId108" location="item2849" xr:uid="{A4B7BCDD-91D9-4246-B2A6-E5F40508622B}"/>
    <hyperlink ref="B297:B299" r:id="rId109" location="item2849" display="www" xr:uid="{9644BF08-3688-4246-A06E-37AFB50693EE}"/>
    <hyperlink ref="B300" r:id="rId110" location="item2850" xr:uid="{85A685AF-3612-44C6-8BAA-4C21EA040BF3}"/>
    <hyperlink ref="B303" r:id="rId111" location="item2867" xr:uid="{CD327AB4-1ADD-4AAB-8B0D-E161ED533BFD}"/>
    <hyperlink ref="B304:B308" r:id="rId112" location="item2867" display="www" xr:uid="{133A6D2A-18AB-4F6A-A22B-9BB448D6564D}"/>
    <hyperlink ref="B309" r:id="rId113" location="item2869" xr:uid="{E5212DCC-B281-44BB-B76C-7898322E5129}"/>
    <hyperlink ref="B312" r:id="rId114" location="item2851" xr:uid="{21EE9AB5-8962-45FD-A45E-A29B65953488}"/>
    <hyperlink ref="B313:B317" r:id="rId115" location="item2851" display="www" xr:uid="{8267029F-6246-4A5D-807A-56A84F30DBE5}"/>
    <hyperlink ref="B320" r:id="rId116" location="item2848" xr:uid="{CE3DED63-1A01-4149-8C12-102C806E124C}"/>
    <hyperlink ref="B323" r:id="rId117" location="item2853" xr:uid="{6FEA8323-3551-42A2-B2E9-7A62FF0B05C6}"/>
    <hyperlink ref="B324" r:id="rId118" location="item2852" xr:uid="{C9895715-4EA3-48B5-AA97-3DB1C04D903B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1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E8AA-AD0F-43C5-846B-CB63AB950F3C}">
  <sheetPr>
    <tabColor rgb="FFD4A36F"/>
  </sheetPr>
  <dimension ref="A1:BZ159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49" t="e" vm="1">
        <v>#VALUE!</v>
      </c>
      <c r="H1" s="149"/>
    </row>
    <row r="2" spans="1:78" ht="20.100000000000001" customHeight="1" x14ac:dyDescent="0.25">
      <c r="B2" s="1"/>
      <c r="D2" s="65" t="s">
        <v>59</v>
      </c>
      <c r="E2" s="15"/>
      <c r="G2" s="149"/>
      <c r="H2" s="149"/>
      <c r="I2" s="3"/>
      <c r="J2" s="3"/>
    </row>
    <row r="3" spans="1:78" ht="20.100000000000001" customHeight="1" x14ac:dyDescent="0.25">
      <c r="B3" s="1"/>
      <c r="D3" s="66" t="s">
        <v>106</v>
      </c>
      <c r="E3" s="14"/>
      <c r="F3" s="5"/>
      <c r="G3" s="149"/>
      <c r="H3" s="149"/>
      <c r="I3" s="3"/>
      <c r="J3" s="3"/>
      <c r="K3" s="6"/>
      <c r="L3" s="6"/>
    </row>
    <row r="4" spans="1:78" ht="12.75" customHeight="1" x14ac:dyDescent="0.25">
      <c r="B4" s="1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10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1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1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1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3" t="s">
        <v>103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74" t="s">
        <v>16</v>
      </c>
      <c r="D15" s="77" t="s">
        <v>33</v>
      </c>
      <c r="E15" s="155">
        <v>0</v>
      </c>
      <c r="F15" s="156"/>
      <c r="G15" s="75">
        <v>0</v>
      </c>
      <c r="H15" s="75">
        <f>G15</f>
        <v>0</v>
      </c>
      <c r="I15" s="75">
        <f>G15</f>
        <v>0</v>
      </c>
      <c r="J15" s="76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28" t="s">
        <v>17</v>
      </c>
      <c r="D16" s="30" t="s">
        <v>53</v>
      </c>
      <c r="E16" s="153" t="s">
        <v>8</v>
      </c>
      <c r="F16" s="154"/>
      <c r="G16" s="79">
        <v>0</v>
      </c>
      <c r="H16" s="79">
        <v>0</v>
      </c>
      <c r="I16" s="79">
        <v>0</v>
      </c>
      <c r="J16" s="80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69" t="s">
        <v>4</v>
      </c>
      <c r="D17" s="111" t="s">
        <v>54</v>
      </c>
      <c r="E17" s="138" t="s">
        <v>8</v>
      </c>
      <c r="F17" s="139"/>
      <c r="G17" s="57">
        <v>0</v>
      </c>
      <c r="H17" s="57">
        <v>0</v>
      </c>
      <c r="I17" s="57">
        <f>H17</f>
        <v>0</v>
      </c>
      <c r="J17" s="58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104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60</v>
      </c>
    </row>
    <row r="23" spans="1:78" s="71" customFormat="1" ht="12.75" customHeight="1" x14ac:dyDescent="0.2">
      <c r="A23" s="2"/>
      <c r="B23" s="98" t="s">
        <v>108</v>
      </c>
      <c r="C23" s="83" t="s">
        <v>562</v>
      </c>
      <c r="D23" s="84" t="s">
        <v>563</v>
      </c>
      <c r="E23" s="85"/>
      <c r="F23" s="84" t="s">
        <v>110</v>
      </c>
      <c r="G23" s="86">
        <f t="shared" ref="G23:G32" si="0">I23*(1-J23)</f>
        <v>5</v>
      </c>
      <c r="H23" s="105">
        <f t="shared" ref="H23:H32" si="1">E23*G23</f>
        <v>0</v>
      </c>
      <c r="I23" s="86">
        <v>5</v>
      </c>
      <c r="J23" s="87">
        <f t="shared" ref="J23:J32" si="2">H$16/100</f>
        <v>0</v>
      </c>
      <c r="K23" s="88">
        <v>0.65</v>
      </c>
      <c r="L23" s="89">
        <f t="shared" ref="L23:L32" si="3">E23*K23</f>
        <v>0</v>
      </c>
    </row>
    <row r="24" spans="1:78" s="71" customFormat="1" ht="6.95" customHeight="1" x14ac:dyDescent="0.2">
      <c r="A24" s="2"/>
      <c r="B24" s="98"/>
      <c r="C24" s="90"/>
      <c r="D24" s="84"/>
      <c r="E24" s="91"/>
      <c r="F24" s="84"/>
      <c r="G24" s="86"/>
      <c r="H24" s="106"/>
      <c r="I24" s="86"/>
      <c r="J24" s="92"/>
      <c r="K24" s="88"/>
      <c r="L24" s="89"/>
    </row>
    <row r="25" spans="1:78" s="71" customFormat="1" ht="12.75" customHeight="1" x14ac:dyDescent="0.2">
      <c r="A25" s="2"/>
      <c r="B25" s="98" t="s">
        <v>108</v>
      </c>
      <c r="C25" s="83" t="s">
        <v>564</v>
      </c>
      <c r="D25" s="84" t="s">
        <v>565</v>
      </c>
      <c r="E25" s="85"/>
      <c r="F25" s="84" t="s">
        <v>110</v>
      </c>
      <c r="G25" s="86">
        <f t="shared" si="0"/>
        <v>6.44</v>
      </c>
      <c r="H25" s="105">
        <f t="shared" si="1"/>
        <v>0</v>
      </c>
      <c r="I25" s="86">
        <v>6.44</v>
      </c>
      <c r="J25" s="87">
        <f t="shared" si="2"/>
        <v>0</v>
      </c>
      <c r="K25" s="88">
        <v>0.9</v>
      </c>
      <c r="L25" s="89">
        <f t="shared" si="3"/>
        <v>0</v>
      </c>
    </row>
    <row r="26" spans="1:78" s="71" customFormat="1" ht="12.75" customHeight="1" x14ac:dyDescent="0.2">
      <c r="A26" s="2"/>
      <c r="B26" s="98" t="s">
        <v>108</v>
      </c>
      <c r="C26" s="83" t="s">
        <v>566</v>
      </c>
      <c r="D26" s="84" t="s">
        <v>567</v>
      </c>
      <c r="E26" s="85"/>
      <c r="F26" s="84" t="s">
        <v>110</v>
      </c>
      <c r="G26" s="86">
        <f t="shared" si="0"/>
        <v>9.36</v>
      </c>
      <c r="H26" s="105">
        <f t="shared" si="1"/>
        <v>0</v>
      </c>
      <c r="I26" s="86">
        <v>9.36</v>
      </c>
      <c r="J26" s="87">
        <f t="shared" si="2"/>
        <v>0</v>
      </c>
      <c r="K26" s="88">
        <v>1.4</v>
      </c>
      <c r="L26" s="89">
        <f t="shared" si="3"/>
        <v>0</v>
      </c>
    </row>
    <row r="27" spans="1:78" s="71" customFormat="1" ht="12.75" customHeight="1" x14ac:dyDescent="0.2">
      <c r="A27" s="2"/>
      <c r="B27" s="98" t="s">
        <v>108</v>
      </c>
      <c r="C27" s="83" t="s">
        <v>568</v>
      </c>
      <c r="D27" s="84" t="s">
        <v>569</v>
      </c>
      <c r="E27" s="85"/>
      <c r="F27" s="84" t="s">
        <v>110</v>
      </c>
      <c r="G27" s="86">
        <f t="shared" si="0"/>
        <v>13.44</v>
      </c>
      <c r="H27" s="105">
        <f t="shared" si="1"/>
        <v>0</v>
      </c>
      <c r="I27" s="86">
        <v>13.44</v>
      </c>
      <c r="J27" s="87">
        <f t="shared" si="2"/>
        <v>0</v>
      </c>
      <c r="K27" s="88">
        <v>2.2200000000000002</v>
      </c>
      <c r="L27" s="89">
        <f t="shared" si="3"/>
        <v>0</v>
      </c>
    </row>
    <row r="28" spans="1:78" s="71" customFormat="1" ht="12.75" customHeight="1" x14ac:dyDescent="0.2">
      <c r="A28" s="2"/>
      <c r="B28" s="98" t="s">
        <v>108</v>
      </c>
      <c r="C28" s="83" t="s">
        <v>570</v>
      </c>
      <c r="D28" s="84" t="s">
        <v>571</v>
      </c>
      <c r="E28" s="85"/>
      <c r="F28" s="84" t="s">
        <v>110</v>
      </c>
      <c r="G28" s="86">
        <f t="shared" si="0"/>
        <v>23.48</v>
      </c>
      <c r="H28" s="105">
        <f t="shared" si="1"/>
        <v>0</v>
      </c>
      <c r="I28" s="86">
        <v>23.48</v>
      </c>
      <c r="J28" s="87">
        <f t="shared" si="2"/>
        <v>0</v>
      </c>
      <c r="K28" s="88">
        <v>3.38</v>
      </c>
      <c r="L28" s="89">
        <f t="shared" si="3"/>
        <v>0</v>
      </c>
    </row>
    <row r="29" spans="1:78" s="71" customFormat="1" ht="6.95" customHeight="1" x14ac:dyDescent="0.2">
      <c r="A29" s="2"/>
      <c r="B29" s="98"/>
      <c r="C29" s="90"/>
      <c r="D29" s="84"/>
      <c r="E29" s="91"/>
      <c r="F29" s="84"/>
      <c r="G29" s="86"/>
      <c r="H29" s="106"/>
      <c r="I29" s="86"/>
      <c r="J29" s="92"/>
      <c r="K29" s="88"/>
      <c r="L29" s="89"/>
    </row>
    <row r="30" spans="1:78" s="71" customFormat="1" ht="12.75" customHeight="1" x14ac:dyDescent="0.2">
      <c r="A30" s="2"/>
      <c r="B30" s="98" t="s">
        <v>108</v>
      </c>
      <c r="C30" s="83" t="s">
        <v>572</v>
      </c>
      <c r="D30" s="84" t="s">
        <v>573</v>
      </c>
      <c r="E30" s="85"/>
      <c r="F30" s="84" t="s">
        <v>110</v>
      </c>
      <c r="G30" s="86">
        <f t="shared" si="0"/>
        <v>9.16</v>
      </c>
      <c r="H30" s="105">
        <f t="shared" si="1"/>
        <v>0</v>
      </c>
      <c r="I30" s="86">
        <v>9.16</v>
      </c>
      <c r="J30" s="87">
        <f t="shared" si="2"/>
        <v>0</v>
      </c>
      <c r="K30" s="88">
        <v>1.3</v>
      </c>
      <c r="L30" s="89">
        <f t="shared" si="3"/>
        <v>0</v>
      </c>
    </row>
    <row r="31" spans="1:78" s="71" customFormat="1" ht="12.75" customHeight="1" x14ac:dyDescent="0.2">
      <c r="A31" s="2"/>
      <c r="B31" s="98" t="s">
        <v>108</v>
      </c>
      <c r="C31" s="83" t="s">
        <v>574</v>
      </c>
      <c r="D31" s="84" t="s">
        <v>575</v>
      </c>
      <c r="E31" s="85"/>
      <c r="F31" s="84" t="s">
        <v>110</v>
      </c>
      <c r="G31" s="86">
        <f t="shared" si="0"/>
        <v>12.24</v>
      </c>
      <c r="H31" s="105">
        <f t="shared" si="1"/>
        <v>0</v>
      </c>
      <c r="I31" s="86">
        <v>12.24</v>
      </c>
      <c r="J31" s="87">
        <f t="shared" si="2"/>
        <v>0</v>
      </c>
      <c r="K31" s="88">
        <v>1.83</v>
      </c>
      <c r="L31" s="89">
        <f t="shared" si="3"/>
        <v>0</v>
      </c>
    </row>
    <row r="32" spans="1:78" s="71" customFormat="1" ht="12.75" customHeight="1" x14ac:dyDescent="0.2">
      <c r="A32" s="2"/>
      <c r="B32" s="98" t="s">
        <v>108</v>
      </c>
      <c r="C32" s="83" t="s">
        <v>576</v>
      </c>
      <c r="D32" s="84" t="s">
        <v>577</v>
      </c>
      <c r="E32" s="85"/>
      <c r="F32" s="84" t="s">
        <v>110</v>
      </c>
      <c r="G32" s="86">
        <f t="shared" si="0"/>
        <v>26.64</v>
      </c>
      <c r="H32" s="105">
        <f t="shared" si="1"/>
        <v>0</v>
      </c>
      <c r="I32" s="86">
        <v>26.64</v>
      </c>
      <c r="J32" s="87">
        <f t="shared" si="2"/>
        <v>0</v>
      </c>
      <c r="K32" s="88">
        <v>4.2</v>
      </c>
      <c r="L32" s="89">
        <f t="shared" si="3"/>
        <v>0</v>
      </c>
    </row>
    <row r="33" spans="1:12" ht="12.75" customHeight="1" x14ac:dyDescent="0.25">
      <c r="H33" s="107"/>
      <c r="I33" s="109"/>
    </row>
    <row r="34" spans="1:12" ht="12.75" customHeight="1" x14ac:dyDescent="0.25">
      <c r="D34" s="18" t="s">
        <v>61</v>
      </c>
      <c r="H34" s="107"/>
      <c r="I34" s="109"/>
    </row>
    <row r="35" spans="1:12" s="71" customFormat="1" ht="12.75" customHeight="1" x14ac:dyDescent="0.2">
      <c r="A35" s="2"/>
      <c r="B35" s="98" t="s">
        <v>108</v>
      </c>
      <c r="C35" s="83" t="s">
        <v>578</v>
      </c>
      <c r="D35" s="84" t="s">
        <v>579</v>
      </c>
      <c r="E35" s="85"/>
      <c r="F35" s="84" t="s">
        <v>110</v>
      </c>
      <c r="G35" s="86">
        <f t="shared" ref="G35:G44" si="4">I35*(1-J35)</f>
        <v>5</v>
      </c>
      <c r="H35" s="105">
        <f t="shared" ref="H35:H44" si="5">E35*G35</f>
        <v>0</v>
      </c>
      <c r="I35" s="86">
        <v>5</v>
      </c>
      <c r="J35" s="87">
        <f t="shared" ref="J35:J44" si="6">H$16/100</f>
        <v>0</v>
      </c>
      <c r="K35" s="88">
        <v>0.69</v>
      </c>
      <c r="L35" s="89">
        <f t="shared" ref="L35:L44" si="7">E35*K35</f>
        <v>0</v>
      </c>
    </row>
    <row r="36" spans="1:12" s="71" customFormat="1" ht="6.95" customHeight="1" x14ac:dyDescent="0.2">
      <c r="A36" s="2"/>
      <c r="B36" s="98"/>
      <c r="C36" s="90"/>
      <c r="D36" s="84"/>
      <c r="E36" s="91"/>
      <c r="F36" s="84"/>
      <c r="G36" s="86"/>
      <c r="H36" s="106"/>
      <c r="I36" s="86"/>
      <c r="J36" s="92"/>
      <c r="K36" s="88"/>
      <c r="L36" s="89"/>
    </row>
    <row r="37" spans="1:12" s="71" customFormat="1" ht="12.75" customHeight="1" x14ac:dyDescent="0.2">
      <c r="A37" s="2"/>
      <c r="B37" s="98" t="s">
        <v>108</v>
      </c>
      <c r="C37" s="83" t="s">
        <v>580</v>
      </c>
      <c r="D37" s="84" t="s">
        <v>581</v>
      </c>
      <c r="E37" s="85"/>
      <c r="F37" s="84" t="s">
        <v>110</v>
      </c>
      <c r="G37" s="86">
        <f t="shared" si="4"/>
        <v>6.44</v>
      </c>
      <c r="H37" s="105">
        <f t="shared" si="5"/>
        <v>0</v>
      </c>
      <c r="I37" s="86">
        <v>6.44</v>
      </c>
      <c r="J37" s="87">
        <f t="shared" si="6"/>
        <v>0</v>
      </c>
      <c r="K37" s="88">
        <v>0.98</v>
      </c>
      <c r="L37" s="89">
        <f t="shared" si="7"/>
        <v>0</v>
      </c>
    </row>
    <row r="38" spans="1:12" s="71" customFormat="1" ht="12.75" customHeight="1" x14ac:dyDescent="0.2">
      <c r="A38" s="2"/>
      <c r="B38" s="98" t="s">
        <v>108</v>
      </c>
      <c r="C38" s="83" t="s">
        <v>582</v>
      </c>
      <c r="D38" s="84" t="s">
        <v>583</v>
      </c>
      <c r="E38" s="85"/>
      <c r="F38" s="84" t="s">
        <v>110</v>
      </c>
      <c r="G38" s="86">
        <f t="shared" si="4"/>
        <v>9.36</v>
      </c>
      <c r="H38" s="105">
        <f t="shared" si="5"/>
        <v>0</v>
      </c>
      <c r="I38" s="86">
        <v>9.36</v>
      </c>
      <c r="J38" s="87">
        <f t="shared" si="6"/>
        <v>0</v>
      </c>
      <c r="K38" s="88">
        <v>1.54</v>
      </c>
      <c r="L38" s="89">
        <f t="shared" si="7"/>
        <v>0</v>
      </c>
    </row>
    <row r="39" spans="1:12" s="71" customFormat="1" ht="12.75" customHeight="1" x14ac:dyDescent="0.2">
      <c r="A39" s="2"/>
      <c r="B39" s="98" t="s">
        <v>108</v>
      </c>
      <c r="C39" s="83" t="s">
        <v>584</v>
      </c>
      <c r="D39" s="84" t="s">
        <v>585</v>
      </c>
      <c r="E39" s="85"/>
      <c r="F39" s="84" t="s">
        <v>110</v>
      </c>
      <c r="G39" s="86">
        <f t="shared" si="4"/>
        <v>13.44</v>
      </c>
      <c r="H39" s="105">
        <f t="shared" si="5"/>
        <v>0</v>
      </c>
      <c r="I39" s="86">
        <v>13.44</v>
      </c>
      <c r="J39" s="87">
        <f t="shared" si="6"/>
        <v>0</v>
      </c>
      <c r="K39" s="88">
        <v>2.1800000000000002</v>
      </c>
      <c r="L39" s="89">
        <f t="shared" si="7"/>
        <v>0</v>
      </c>
    </row>
    <row r="40" spans="1:12" s="71" customFormat="1" ht="12.75" customHeight="1" x14ac:dyDescent="0.2">
      <c r="A40" s="2"/>
      <c r="B40" s="98" t="s">
        <v>108</v>
      </c>
      <c r="C40" s="83" t="s">
        <v>586</v>
      </c>
      <c r="D40" s="84" t="s">
        <v>587</v>
      </c>
      <c r="E40" s="85"/>
      <c r="F40" s="84" t="s">
        <v>110</v>
      </c>
      <c r="G40" s="86">
        <f t="shared" si="4"/>
        <v>23.48</v>
      </c>
      <c r="H40" s="105">
        <f t="shared" si="5"/>
        <v>0</v>
      </c>
      <c r="I40" s="86">
        <v>23.48</v>
      </c>
      <c r="J40" s="87">
        <f t="shared" si="6"/>
        <v>0</v>
      </c>
      <c r="K40" s="88">
        <v>3.69</v>
      </c>
      <c r="L40" s="89">
        <f t="shared" si="7"/>
        <v>0</v>
      </c>
    </row>
    <row r="41" spans="1:12" s="71" customFormat="1" ht="6.95" customHeight="1" x14ac:dyDescent="0.2">
      <c r="A41" s="2"/>
      <c r="B41" s="98"/>
      <c r="C41" s="90"/>
      <c r="D41" s="84"/>
      <c r="E41" s="91"/>
      <c r="F41" s="84"/>
      <c r="G41" s="86"/>
      <c r="H41" s="106"/>
      <c r="I41" s="86"/>
      <c r="J41" s="92"/>
      <c r="K41" s="88"/>
      <c r="L41" s="89"/>
    </row>
    <row r="42" spans="1:12" s="71" customFormat="1" ht="12.75" customHeight="1" x14ac:dyDescent="0.2">
      <c r="A42" s="2"/>
      <c r="B42" s="98" t="s">
        <v>108</v>
      </c>
      <c r="C42" s="83" t="s">
        <v>588</v>
      </c>
      <c r="D42" s="84" t="s">
        <v>589</v>
      </c>
      <c r="E42" s="85"/>
      <c r="F42" s="84" t="s">
        <v>110</v>
      </c>
      <c r="G42" s="86">
        <f t="shared" si="4"/>
        <v>9.16</v>
      </c>
      <c r="H42" s="105">
        <f t="shared" si="5"/>
        <v>0</v>
      </c>
      <c r="I42" s="86">
        <v>9.16</v>
      </c>
      <c r="J42" s="87">
        <f t="shared" si="6"/>
        <v>0</v>
      </c>
      <c r="K42" s="88">
        <v>1.33</v>
      </c>
      <c r="L42" s="89">
        <f t="shared" si="7"/>
        <v>0</v>
      </c>
    </row>
    <row r="43" spans="1:12" s="71" customFormat="1" ht="12.75" customHeight="1" x14ac:dyDescent="0.2">
      <c r="A43" s="2"/>
      <c r="B43" s="98" t="s">
        <v>108</v>
      </c>
      <c r="C43" s="83" t="s">
        <v>590</v>
      </c>
      <c r="D43" s="84" t="s">
        <v>591</v>
      </c>
      <c r="E43" s="85"/>
      <c r="F43" s="84" t="s">
        <v>110</v>
      </c>
      <c r="G43" s="86">
        <f t="shared" si="4"/>
        <v>12.24</v>
      </c>
      <c r="H43" s="105">
        <f t="shared" si="5"/>
        <v>0</v>
      </c>
      <c r="I43" s="86">
        <v>12.24</v>
      </c>
      <c r="J43" s="87">
        <f t="shared" si="6"/>
        <v>0</v>
      </c>
      <c r="K43" s="88">
        <v>1.92</v>
      </c>
      <c r="L43" s="89">
        <f t="shared" si="7"/>
        <v>0</v>
      </c>
    </row>
    <row r="44" spans="1:12" s="71" customFormat="1" ht="12.75" customHeight="1" x14ac:dyDescent="0.2">
      <c r="A44" s="2"/>
      <c r="B44" s="98" t="s">
        <v>108</v>
      </c>
      <c r="C44" s="83" t="s">
        <v>592</v>
      </c>
      <c r="D44" s="84" t="s">
        <v>593</v>
      </c>
      <c r="E44" s="85"/>
      <c r="F44" s="84" t="s">
        <v>110</v>
      </c>
      <c r="G44" s="86">
        <f t="shared" si="4"/>
        <v>26.64</v>
      </c>
      <c r="H44" s="105">
        <f t="shared" si="5"/>
        <v>0</v>
      </c>
      <c r="I44" s="86">
        <v>26.64</v>
      </c>
      <c r="J44" s="87">
        <f t="shared" si="6"/>
        <v>0</v>
      </c>
      <c r="K44" s="88">
        <v>4.4400000000000004</v>
      </c>
      <c r="L44" s="89">
        <f t="shared" si="7"/>
        <v>0</v>
      </c>
    </row>
    <row r="45" spans="1:12" ht="12.75" customHeight="1" x14ac:dyDescent="0.25">
      <c r="H45" s="107"/>
      <c r="I45" s="109"/>
    </row>
    <row r="46" spans="1:12" ht="12.75" customHeight="1" x14ac:dyDescent="0.25">
      <c r="D46" s="18" t="s">
        <v>63</v>
      </c>
      <c r="H46" s="107"/>
      <c r="I46" s="109"/>
    </row>
    <row r="47" spans="1:12" s="71" customFormat="1" ht="12.75" customHeight="1" x14ac:dyDescent="0.2">
      <c r="A47" s="2"/>
      <c r="B47" s="98" t="s">
        <v>108</v>
      </c>
      <c r="C47" s="83" t="s">
        <v>594</v>
      </c>
      <c r="D47" s="84" t="s">
        <v>595</v>
      </c>
      <c r="E47" s="85"/>
      <c r="F47" s="84" t="s">
        <v>110</v>
      </c>
      <c r="G47" s="86">
        <f t="shared" ref="G47:G51" si="8">I47*(1-J47)</f>
        <v>3.48</v>
      </c>
      <c r="H47" s="105">
        <f t="shared" ref="H47:H51" si="9">E47*G47</f>
        <v>0</v>
      </c>
      <c r="I47" s="86">
        <v>3.48</v>
      </c>
      <c r="J47" s="87">
        <f t="shared" ref="J47:J51" si="10">H$16/100</f>
        <v>0</v>
      </c>
      <c r="K47" s="88">
        <v>0.33</v>
      </c>
      <c r="L47" s="89">
        <f t="shared" ref="L47:L51" si="11">E47*K47</f>
        <v>0</v>
      </c>
    </row>
    <row r="48" spans="1:12" s="71" customFormat="1" ht="12.75" customHeight="1" x14ac:dyDescent="0.2">
      <c r="A48" s="2"/>
      <c r="B48" s="98" t="s">
        <v>108</v>
      </c>
      <c r="C48" s="83" t="s">
        <v>596</v>
      </c>
      <c r="D48" s="84" t="s">
        <v>597</v>
      </c>
      <c r="E48" s="85"/>
      <c r="F48" s="84" t="s">
        <v>110</v>
      </c>
      <c r="G48" s="86">
        <f t="shared" si="8"/>
        <v>4.5599999999999996</v>
      </c>
      <c r="H48" s="105">
        <f t="shared" si="9"/>
        <v>0</v>
      </c>
      <c r="I48" s="86">
        <v>4.5599999999999996</v>
      </c>
      <c r="J48" s="87">
        <f t="shared" si="10"/>
        <v>0</v>
      </c>
      <c r="K48" s="88">
        <v>0.55000000000000004</v>
      </c>
      <c r="L48" s="89">
        <f t="shared" si="11"/>
        <v>0</v>
      </c>
    </row>
    <row r="49" spans="1:12" s="71" customFormat="1" ht="12.75" customHeight="1" x14ac:dyDescent="0.2">
      <c r="A49" s="2"/>
      <c r="B49" s="98" t="s">
        <v>108</v>
      </c>
      <c r="C49" s="83" t="s">
        <v>598</v>
      </c>
      <c r="D49" s="84" t="s">
        <v>599</v>
      </c>
      <c r="E49" s="85"/>
      <c r="F49" s="84" t="s">
        <v>110</v>
      </c>
      <c r="G49" s="86">
        <f t="shared" si="8"/>
        <v>7.32</v>
      </c>
      <c r="H49" s="105">
        <f t="shared" si="9"/>
        <v>0</v>
      </c>
      <c r="I49" s="86">
        <v>7.32</v>
      </c>
      <c r="J49" s="87">
        <f t="shared" si="10"/>
        <v>0</v>
      </c>
      <c r="K49" s="88">
        <v>0.98</v>
      </c>
      <c r="L49" s="89">
        <f t="shared" si="11"/>
        <v>0</v>
      </c>
    </row>
    <row r="50" spans="1:12" s="71" customFormat="1" ht="12.75" customHeight="1" x14ac:dyDescent="0.2">
      <c r="A50" s="2"/>
      <c r="B50" s="98" t="s">
        <v>108</v>
      </c>
      <c r="C50" s="83" t="s">
        <v>600</v>
      </c>
      <c r="D50" s="84" t="s">
        <v>601</v>
      </c>
      <c r="E50" s="85"/>
      <c r="F50" s="84" t="s">
        <v>110</v>
      </c>
      <c r="G50" s="86">
        <f t="shared" si="8"/>
        <v>11.12</v>
      </c>
      <c r="H50" s="105">
        <f t="shared" si="9"/>
        <v>0</v>
      </c>
      <c r="I50" s="86">
        <v>11.12</v>
      </c>
      <c r="J50" s="87">
        <f t="shared" si="10"/>
        <v>0</v>
      </c>
      <c r="K50" s="88">
        <v>1.54</v>
      </c>
      <c r="L50" s="89">
        <f t="shared" si="11"/>
        <v>0</v>
      </c>
    </row>
    <row r="51" spans="1:12" s="71" customFormat="1" ht="12.75" customHeight="1" x14ac:dyDescent="0.2">
      <c r="A51" s="2"/>
      <c r="B51" s="98" t="s">
        <v>108</v>
      </c>
      <c r="C51" s="83" t="s">
        <v>602</v>
      </c>
      <c r="D51" s="84" t="s">
        <v>603</v>
      </c>
      <c r="E51" s="85"/>
      <c r="F51" s="84" t="s">
        <v>110</v>
      </c>
      <c r="G51" s="86">
        <f t="shared" si="8"/>
        <v>23.32</v>
      </c>
      <c r="H51" s="105">
        <f t="shared" si="9"/>
        <v>0</v>
      </c>
      <c r="I51" s="86">
        <v>23.32</v>
      </c>
      <c r="J51" s="87">
        <f t="shared" si="10"/>
        <v>0</v>
      </c>
      <c r="K51" s="88">
        <v>3.33</v>
      </c>
      <c r="L51" s="89">
        <f t="shared" si="11"/>
        <v>0</v>
      </c>
    </row>
    <row r="52" spans="1:12" ht="12.75" customHeight="1" x14ac:dyDescent="0.25">
      <c r="H52" s="107"/>
      <c r="I52" s="109"/>
    </row>
    <row r="53" spans="1:12" ht="12.75" customHeight="1" x14ac:dyDescent="0.25">
      <c r="D53" s="18" t="s">
        <v>64</v>
      </c>
      <c r="H53" s="107"/>
      <c r="I53" s="109"/>
    </row>
    <row r="54" spans="1:12" s="71" customFormat="1" ht="12.75" customHeight="1" x14ac:dyDescent="0.2">
      <c r="A54" s="2"/>
      <c r="B54" s="98" t="s">
        <v>108</v>
      </c>
      <c r="C54" s="83" t="s">
        <v>604</v>
      </c>
      <c r="D54" s="84" t="s">
        <v>605</v>
      </c>
      <c r="E54" s="85"/>
      <c r="F54" s="84" t="s">
        <v>110</v>
      </c>
      <c r="G54" s="86">
        <f t="shared" ref="G54" si="12">I54*(1-J54)</f>
        <v>3.64</v>
      </c>
      <c r="H54" s="105">
        <f t="shared" ref="H54" si="13">E54*G54</f>
        <v>0</v>
      </c>
      <c r="I54" s="86">
        <v>3.64</v>
      </c>
      <c r="J54" s="87">
        <f t="shared" ref="J54" si="14">H$16/100</f>
        <v>0</v>
      </c>
      <c r="K54" s="88">
        <v>0.34</v>
      </c>
      <c r="L54" s="89">
        <f t="shared" ref="L54" si="15">E54*K54</f>
        <v>0</v>
      </c>
    </row>
    <row r="55" spans="1:12" ht="12.75" customHeight="1" x14ac:dyDescent="0.25">
      <c r="D55" s="56"/>
      <c r="H55" s="107"/>
      <c r="I55" s="109"/>
    </row>
    <row r="56" spans="1:12" ht="12.75" customHeight="1" x14ac:dyDescent="0.25">
      <c r="D56" s="18" t="s">
        <v>67</v>
      </c>
      <c r="H56" s="107"/>
      <c r="I56" s="109"/>
    </row>
    <row r="57" spans="1:12" s="71" customFormat="1" ht="12.75" customHeight="1" x14ac:dyDescent="0.2">
      <c r="A57" s="2"/>
      <c r="B57" s="98" t="s">
        <v>108</v>
      </c>
      <c r="C57" s="94" t="s">
        <v>606</v>
      </c>
      <c r="D57" s="12" t="s">
        <v>607</v>
      </c>
      <c r="E57" s="85"/>
      <c r="F57" s="84" t="s">
        <v>211</v>
      </c>
      <c r="G57" s="86">
        <f>I57*(1-J57)</f>
        <v>21.04</v>
      </c>
      <c r="H57" s="105">
        <f>E57*G57</f>
        <v>0</v>
      </c>
      <c r="I57" s="86">
        <v>21.04</v>
      </c>
      <c r="J57" s="87">
        <f>H$16/100</f>
        <v>0</v>
      </c>
      <c r="K57" s="88">
        <v>0.8</v>
      </c>
      <c r="L57" s="89">
        <f>E57*K57</f>
        <v>0</v>
      </c>
    </row>
    <row r="58" spans="1:12" s="71" customFormat="1" ht="12.75" customHeight="1" x14ac:dyDescent="0.25">
      <c r="A58" s="2"/>
      <c r="B58" s="82" t="s">
        <v>108</v>
      </c>
      <c r="C58" s="95" t="s">
        <v>213</v>
      </c>
      <c r="D58" s="12" t="s">
        <v>214</v>
      </c>
      <c r="E58" s="85"/>
      <c r="F58" s="84" t="s">
        <v>211</v>
      </c>
      <c r="G58" s="86">
        <f t="shared" ref="G58:G61" si="16">I58*(1-J58)</f>
        <v>1.72</v>
      </c>
      <c r="H58" s="105">
        <f t="shared" ref="H58:H61" si="17">E58*G58</f>
        <v>0</v>
      </c>
      <c r="I58" s="86">
        <v>1.72</v>
      </c>
      <c r="J58" s="87">
        <f t="shared" ref="J58" si="18">G$16/100</f>
        <v>0</v>
      </c>
      <c r="K58" s="88">
        <v>0.152</v>
      </c>
      <c r="L58" s="89">
        <f t="shared" ref="L58:L61" si="19">E58*K58</f>
        <v>0</v>
      </c>
    </row>
    <row r="59" spans="1:12" s="71" customFormat="1" ht="12.75" customHeight="1" x14ac:dyDescent="0.2">
      <c r="A59" s="2"/>
      <c r="B59" s="98" t="s">
        <v>108</v>
      </c>
      <c r="C59" s="83" t="s">
        <v>608</v>
      </c>
      <c r="D59" s="84" t="s">
        <v>609</v>
      </c>
      <c r="E59" s="85"/>
      <c r="F59" s="84" t="s">
        <v>216</v>
      </c>
      <c r="G59" s="86">
        <f t="shared" si="16"/>
        <v>1.52</v>
      </c>
      <c r="H59" s="105">
        <f t="shared" si="17"/>
        <v>0</v>
      </c>
      <c r="I59" s="86">
        <v>1.52</v>
      </c>
      <c r="J59" s="87">
        <f t="shared" ref="J59:J61" si="20">H$16/100</f>
        <v>0</v>
      </c>
      <c r="K59" s="88">
        <v>0.06</v>
      </c>
      <c r="L59" s="89">
        <f t="shared" si="19"/>
        <v>0</v>
      </c>
    </row>
    <row r="60" spans="1:12" s="71" customFormat="1" ht="12.75" customHeight="1" x14ac:dyDescent="0.2">
      <c r="A60" s="2"/>
      <c r="B60" s="98" t="s">
        <v>108</v>
      </c>
      <c r="C60" s="83" t="s">
        <v>610</v>
      </c>
      <c r="D60" s="84" t="s">
        <v>611</v>
      </c>
      <c r="E60" s="85"/>
      <c r="F60" s="84" t="s">
        <v>216</v>
      </c>
      <c r="G60" s="86">
        <f t="shared" si="16"/>
        <v>1.6</v>
      </c>
      <c r="H60" s="105">
        <f t="shared" si="17"/>
        <v>0</v>
      </c>
      <c r="I60" s="86">
        <v>1.6</v>
      </c>
      <c r="J60" s="87">
        <f t="shared" si="20"/>
        <v>0</v>
      </c>
      <c r="K60" s="88">
        <v>0.03</v>
      </c>
      <c r="L60" s="89">
        <f t="shared" si="19"/>
        <v>0</v>
      </c>
    </row>
    <row r="61" spans="1:12" s="71" customFormat="1" ht="12.75" customHeight="1" x14ac:dyDescent="0.2">
      <c r="A61" s="2"/>
      <c r="B61" s="98" t="s">
        <v>108</v>
      </c>
      <c r="C61" s="83" t="s">
        <v>612</v>
      </c>
      <c r="D61" s="84" t="s">
        <v>613</v>
      </c>
      <c r="E61" s="85"/>
      <c r="F61" s="84" t="s">
        <v>216</v>
      </c>
      <c r="G61" s="86">
        <f t="shared" si="16"/>
        <v>2.48</v>
      </c>
      <c r="H61" s="105">
        <f t="shared" si="17"/>
        <v>0</v>
      </c>
      <c r="I61" s="86">
        <v>2.48</v>
      </c>
      <c r="J61" s="87">
        <f t="shared" si="20"/>
        <v>0</v>
      </c>
      <c r="K61" s="88">
        <v>0.06</v>
      </c>
      <c r="L61" s="89">
        <f t="shared" si="19"/>
        <v>0</v>
      </c>
    </row>
    <row r="62" spans="1:12" s="71" customFormat="1" ht="12.75" customHeight="1" x14ac:dyDescent="0.25">
      <c r="A62" s="93"/>
      <c r="B62" s="82" t="s">
        <v>108</v>
      </c>
      <c r="C62" s="83" t="s">
        <v>240</v>
      </c>
      <c r="D62" s="12" t="s">
        <v>241</v>
      </c>
      <c r="E62" s="85"/>
      <c r="F62" s="84" t="s">
        <v>216</v>
      </c>
      <c r="G62" s="86">
        <f t="shared" ref="G62" si="21">I62*(1-J62)</f>
        <v>10.56</v>
      </c>
      <c r="H62" s="105">
        <f t="shared" ref="H62" si="22">E62*G62</f>
        <v>0</v>
      </c>
      <c r="I62" s="86">
        <v>10.56</v>
      </c>
      <c r="J62" s="87">
        <f t="shared" ref="J62:J63" si="23">G$16/100</f>
        <v>0</v>
      </c>
      <c r="K62" s="88">
        <v>0.04</v>
      </c>
      <c r="L62" s="89">
        <f t="shared" ref="L62" si="24">E62*K62</f>
        <v>0</v>
      </c>
    </row>
    <row r="63" spans="1:12" s="71" customFormat="1" ht="12.75" customHeight="1" x14ac:dyDescent="0.25">
      <c r="A63" s="93"/>
      <c r="B63" s="82" t="s">
        <v>108</v>
      </c>
      <c r="C63" s="83" t="s">
        <v>242</v>
      </c>
      <c r="D63" s="12" t="s">
        <v>243</v>
      </c>
      <c r="E63" s="85"/>
      <c r="F63" s="84" t="s">
        <v>216</v>
      </c>
      <c r="G63" s="86">
        <f>I63*(1-J63)</f>
        <v>12.2</v>
      </c>
      <c r="H63" s="105">
        <f>E63*G63</f>
        <v>0</v>
      </c>
      <c r="I63" s="86">
        <v>12.2</v>
      </c>
      <c r="J63" s="87">
        <f t="shared" si="23"/>
        <v>0</v>
      </c>
      <c r="K63" s="88">
        <v>0.08</v>
      </c>
      <c r="L63" s="89">
        <f>E63*K63</f>
        <v>0</v>
      </c>
    </row>
    <row r="64" spans="1:12" s="71" customFormat="1" ht="12.75" customHeight="1" x14ac:dyDescent="0.2">
      <c r="A64" s="93"/>
      <c r="B64" s="98" t="s">
        <v>108</v>
      </c>
      <c r="C64" s="83" t="s">
        <v>614</v>
      </c>
      <c r="D64" s="12" t="s">
        <v>615</v>
      </c>
      <c r="E64" s="85"/>
      <c r="F64" s="84" t="s">
        <v>216</v>
      </c>
      <c r="G64" s="86">
        <f>I64*(1-J64)</f>
        <v>1.08</v>
      </c>
      <c r="H64" s="105">
        <f>E64*G64</f>
        <v>0</v>
      </c>
      <c r="I64" s="86">
        <v>1.08</v>
      </c>
      <c r="J64" s="87">
        <f>I$16/100</f>
        <v>0</v>
      </c>
      <c r="K64" s="88">
        <v>0.04</v>
      </c>
      <c r="L64" s="89">
        <f>E64*K64</f>
        <v>0</v>
      </c>
    </row>
    <row r="65" spans="1:12" s="71" customFormat="1" ht="12.75" customHeight="1" x14ac:dyDescent="0.2">
      <c r="A65" s="93"/>
      <c r="B65" s="98" t="s">
        <v>108</v>
      </c>
      <c r="C65" s="83" t="s">
        <v>616</v>
      </c>
      <c r="D65" s="12" t="s">
        <v>617</v>
      </c>
      <c r="E65" s="85"/>
      <c r="F65" s="84" t="s">
        <v>216</v>
      </c>
      <c r="G65" s="86">
        <f>I65*(1-J65)</f>
        <v>1.2</v>
      </c>
      <c r="H65" s="105">
        <f>E65*G65</f>
        <v>0</v>
      </c>
      <c r="I65" s="86">
        <v>1.2</v>
      </c>
      <c r="J65" s="87">
        <f>I$16/100</f>
        <v>0</v>
      </c>
      <c r="K65" s="88">
        <v>0.05</v>
      </c>
      <c r="L65" s="89">
        <f>E65*K65</f>
        <v>0</v>
      </c>
    </row>
    <row r="66" spans="1:12" ht="12.75" customHeight="1" x14ac:dyDescent="0.25">
      <c r="D66" s="56"/>
      <c r="H66" s="107"/>
      <c r="I66" s="109"/>
    </row>
    <row r="67" spans="1:12" ht="12.75" customHeight="1" x14ac:dyDescent="0.25">
      <c r="D67" s="18" t="s">
        <v>65</v>
      </c>
      <c r="H67" s="107"/>
      <c r="I67" s="109"/>
    </row>
    <row r="68" spans="1:12" s="71" customFormat="1" ht="12.75" customHeight="1" x14ac:dyDescent="0.2">
      <c r="A68" s="2"/>
      <c r="B68" s="98" t="s">
        <v>108</v>
      </c>
      <c r="C68" s="83" t="s">
        <v>618</v>
      </c>
      <c r="D68" s="84" t="s">
        <v>619</v>
      </c>
      <c r="E68" s="85"/>
      <c r="F68" s="84" t="s">
        <v>216</v>
      </c>
      <c r="G68" s="86">
        <f t="shared" ref="G68:G77" si="25">I68*(1-J68)</f>
        <v>8.8000000000000007</v>
      </c>
      <c r="H68" s="105">
        <f t="shared" ref="H68:H77" si="26">E68*G68</f>
        <v>0</v>
      </c>
      <c r="I68" s="86">
        <v>8.8000000000000007</v>
      </c>
      <c r="J68" s="87">
        <f t="shared" ref="J68:J77" si="27">H$16/100</f>
        <v>0</v>
      </c>
      <c r="K68" s="88">
        <v>0.26</v>
      </c>
      <c r="L68" s="89">
        <f t="shared" ref="L68:L77" si="28">E68*K68</f>
        <v>0</v>
      </c>
    </row>
    <row r="69" spans="1:12" s="71" customFormat="1" ht="6.95" customHeight="1" x14ac:dyDescent="0.2">
      <c r="A69" s="2"/>
      <c r="B69" s="98"/>
      <c r="C69" s="90"/>
      <c r="D69" s="84"/>
      <c r="E69" s="91"/>
      <c r="F69" s="84"/>
      <c r="G69" s="86"/>
      <c r="H69" s="106"/>
      <c r="I69" s="86"/>
      <c r="J69" s="92"/>
      <c r="K69" s="88"/>
      <c r="L69" s="89"/>
    </row>
    <row r="70" spans="1:12" s="71" customFormat="1" ht="12.75" customHeight="1" x14ac:dyDescent="0.2">
      <c r="A70" s="2"/>
      <c r="B70" s="98" t="s">
        <v>108</v>
      </c>
      <c r="C70" s="83" t="s">
        <v>620</v>
      </c>
      <c r="D70" s="84" t="s">
        <v>621</v>
      </c>
      <c r="E70" s="85"/>
      <c r="F70" s="84" t="s">
        <v>216</v>
      </c>
      <c r="G70" s="86">
        <f t="shared" si="25"/>
        <v>15.64</v>
      </c>
      <c r="H70" s="105">
        <f t="shared" si="26"/>
        <v>0</v>
      </c>
      <c r="I70" s="86">
        <v>15.64</v>
      </c>
      <c r="J70" s="87">
        <f t="shared" si="27"/>
        <v>0</v>
      </c>
      <c r="K70" s="88">
        <v>0.7</v>
      </c>
      <c r="L70" s="89">
        <f t="shared" si="28"/>
        <v>0</v>
      </c>
    </row>
    <row r="71" spans="1:12" s="71" customFormat="1" ht="12.75" customHeight="1" x14ac:dyDescent="0.2">
      <c r="A71" s="2"/>
      <c r="B71" s="98" t="s">
        <v>108</v>
      </c>
      <c r="C71" s="83" t="s">
        <v>622</v>
      </c>
      <c r="D71" s="84" t="s">
        <v>623</v>
      </c>
      <c r="E71" s="85"/>
      <c r="F71" s="84" t="s">
        <v>216</v>
      </c>
      <c r="G71" s="86">
        <f t="shared" si="25"/>
        <v>21.24</v>
      </c>
      <c r="H71" s="105">
        <f t="shared" si="26"/>
        <v>0</v>
      </c>
      <c r="I71" s="86">
        <v>21.24</v>
      </c>
      <c r="J71" s="87">
        <f t="shared" si="27"/>
        <v>0</v>
      </c>
      <c r="K71" s="88">
        <v>1.1399999999999999</v>
      </c>
      <c r="L71" s="89">
        <f t="shared" si="28"/>
        <v>0</v>
      </c>
    </row>
    <row r="72" spans="1:12" s="71" customFormat="1" ht="12.75" customHeight="1" x14ac:dyDescent="0.2">
      <c r="A72" s="2"/>
      <c r="B72" s="98" t="s">
        <v>108</v>
      </c>
      <c r="C72" s="83" t="s">
        <v>624</v>
      </c>
      <c r="D72" s="84" t="s">
        <v>625</v>
      </c>
      <c r="E72" s="85"/>
      <c r="F72" s="84" t="s">
        <v>216</v>
      </c>
      <c r="G72" s="86">
        <f t="shared" si="25"/>
        <v>26.32</v>
      </c>
      <c r="H72" s="105">
        <f t="shared" si="26"/>
        <v>0</v>
      </c>
      <c r="I72" s="86">
        <v>26.32</v>
      </c>
      <c r="J72" s="87">
        <f t="shared" si="27"/>
        <v>0</v>
      </c>
      <c r="K72" s="88">
        <v>1.77</v>
      </c>
      <c r="L72" s="89">
        <f t="shared" si="28"/>
        <v>0</v>
      </c>
    </row>
    <row r="73" spans="1:12" s="71" customFormat="1" ht="12.75" customHeight="1" x14ac:dyDescent="0.2">
      <c r="A73" s="2"/>
      <c r="B73" s="98" t="s">
        <v>108</v>
      </c>
      <c r="C73" s="83" t="s">
        <v>626</v>
      </c>
      <c r="D73" s="84" t="s">
        <v>627</v>
      </c>
      <c r="E73" s="85"/>
      <c r="F73" s="84" t="s">
        <v>216</v>
      </c>
      <c r="G73" s="86">
        <f t="shared" si="25"/>
        <v>51.28</v>
      </c>
      <c r="H73" s="105">
        <f t="shared" si="26"/>
        <v>0</v>
      </c>
      <c r="I73" s="86">
        <v>51.28</v>
      </c>
      <c r="J73" s="87">
        <f t="shared" si="27"/>
        <v>0</v>
      </c>
      <c r="K73" s="88">
        <v>3.42</v>
      </c>
      <c r="L73" s="89">
        <f t="shared" si="28"/>
        <v>0</v>
      </c>
    </row>
    <row r="74" spans="1:12" s="71" customFormat="1" ht="6.95" customHeight="1" x14ac:dyDescent="0.2">
      <c r="A74" s="2"/>
      <c r="B74" s="98"/>
      <c r="C74" s="90"/>
      <c r="D74" s="84"/>
      <c r="E74" s="91"/>
      <c r="F74" s="84"/>
      <c r="G74" s="86"/>
      <c r="H74" s="106"/>
      <c r="I74" s="86"/>
      <c r="J74" s="92"/>
      <c r="K74" s="88"/>
      <c r="L74" s="89"/>
    </row>
    <row r="75" spans="1:12" s="71" customFormat="1" ht="12.75" customHeight="1" x14ac:dyDescent="0.2">
      <c r="A75" s="2"/>
      <c r="B75" s="98" t="s">
        <v>108</v>
      </c>
      <c r="C75" s="83" t="s">
        <v>628</v>
      </c>
      <c r="D75" s="84" t="s">
        <v>629</v>
      </c>
      <c r="E75" s="85"/>
      <c r="F75" s="84" t="s">
        <v>216</v>
      </c>
      <c r="G75" s="86">
        <f t="shared" si="25"/>
        <v>29.84</v>
      </c>
      <c r="H75" s="105">
        <f t="shared" si="26"/>
        <v>0</v>
      </c>
      <c r="I75" s="86">
        <v>29.84</v>
      </c>
      <c r="J75" s="87">
        <f t="shared" si="27"/>
        <v>0</v>
      </c>
      <c r="K75" s="88">
        <v>1.05</v>
      </c>
      <c r="L75" s="89">
        <f t="shared" si="28"/>
        <v>0</v>
      </c>
    </row>
    <row r="76" spans="1:12" s="71" customFormat="1" ht="12.75" customHeight="1" x14ac:dyDescent="0.2">
      <c r="A76" s="2"/>
      <c r="B76" s="98" t="s">
        <v>108</v>
      </c>
      <c r="C76" s="83" t="s">
        <v>630</v>
      </c>
      <c r="D76" s="84" t="s">
        <v>631</v>
      </c>
      <c r="E76" s="85"/>
      <c r="F76" s="84" t="s">
        <v>216</v>
      </c>
      <c r="G76" s="86">
        <f t="shared" si="25"/>
        <v>28.68</v>
      </c>
      <c r="H76" s="105">
        <f t="shared" si="26"/>
        <v>0</v>
      </c>
      <c r="I76" s="86">
        <v>28.68</v>
      </c>
      <c r="J76" s="87">
        <f t="shared" si="27"/>
        <v>0</v>
      </c>
      <c r="K76" s="88">
        <v>1.65</v>
      </c>
      <c r="L76" s="89">
        <f t="shared" si="28"/>
        <v>0</v>
      </c>
    </row>
    <row r="77" spans="1:12" s="71" customFormat="1" ht="12.75" customHeight="1" x14ac:dyDescent="0.2">
      <c r="A77" s="2"/>
      <c r="B77" s="98" t="s">
        <v>108</v>
      </c>
      <c r="C77" s="83" t="s">
        <v>632</v>
      </c>
      <c r="D77" s="84" t="s">
        <v>633</v>
      </c>
      <c r="E77" s="85"/>
      <c r="F77" s="84" t="s">
        <v>216</v>
      </c>
      <c r="G77" s="86">
        <f t="shared" si="25"/>
        <v>59.04</v>
      </c>
      <c r="H77" s="105">
        <f t="shared" si="26"/>
        <v>0</v>
      </c>
      <c r="I77" s="86">
        <v>59.04</v>
      </c>
      <c r="J77" s="87">
        <f t="shared" si="27"/>
        <v>0</v>
      </c>
      <c r="K77" s="88">
        <v>4.41</v>
      </c>
      <c r="L77" s="89">
        <f t="shared" si="28"/>
        <v>0</v>
      </c>
    </row>
    <row r="78" spans="1:12" ht="12.75" customHeight="1" x14ac:dyDescent="0.25">
      <c r="D78" s="56"/>
      <c r="H78" s="107"/>
      <c r="I78" s="109"/>
    </row>
    <row r="79" spans="1:12" ht="12.75" customHeight="1" x14ac:dyDescent="0.25">
      <c r="D79" s="18" t="s">
        <v>66</v>
      </c>
      <c r="H79" s="107"/>
      <c r="I79" s="109"/>
    </row>
    <row r="80" spans="1:12" s="71" customFormat="1" ht="12.75" customHeight="1" x14ac:dyDescent="0.2">
      <c r="A80" s="2"/>
      <c r="B80" s="98" t="s">
        <v>108</v>
      </c>
      <c r="C80" s="83" t="s">
        <v>634</v>
      </c>
      <c r="D80" s="84" t="s">
        <v>635</v>
      </c>
      <c r="E80" s="85"/>
      <c r="F80" s="84" t="s">
        <v>216</v>
      </c>
      <c r="G80" s="86">
        <f t="shared" ref="G80:G83" si="29">I80*(1-J80)</f>
        <v>8.56</v>
      </c>
      <c r="H80" s="105">
        <f t="shared" ref="H80:H83" si="30">E80*G80</f>
        <v>0</v>
      </c>
      <c r="I80" s="86">
        <v>8.56</v>
      </c>
      <c r="J80" s="87">
        <f t="shared" ref="J80:J83" si="31">H$16/100</f>
        <v>0</v>
      </c>
      <c r="K80" s="88">
        <v>0.27</v>
      </c>
      <c r="L80" s="89">
        <f t="shared" ref="L80:L83" si="32">E80*K80</f>
        <v>0</v>
      </c>
    </row>
    <row r="81" spans="1:12" s="71" customFormat="1" ht="12.75" customHeight="1" x14ac:dyDescent="0.2">
      <c r="A81" s="2"/>
      <c r="B81" s="98" t="s">
        <v>108</v>
      </c>
      <c r="C81" s="83" t="s">
        <v>636</v>
      </c>
      <c r="D81" s="84" t="s">
        <v>637</v>
      </c>
      <c r="E81" s="85"/>
      <c r="F81" s="84" t="s">
        <v>216</v>
      </c>
      <c r="G81" s="86">
        <f t="shared" si="29"/>
        <v>12.76</v>
      </c>
      <c r="H81" s="105">
        <f t="shared" si="30"/>
        <v>0</v>
      </c>
      <c r="I81" s="86">
        <v>12.76</v>
      </c>
      <c r="J81" s="87">
        <f t="shared" si="31"/>
        <v>0</v>
      </c>
      <c r="K81" s="88">
        <v>0.56999999999999995</v>
      </c>
      <c r="L81" s="89">
        <f t="shared" si="32"/>
        <v>0</v>
      </c>
    </row>
    <row r="82" spans="1:12" s="71" customFormat="1" ht="12.75" customHeight="1" x14ac:dyDescent="0.2">
      <c r="A82" s="2"/>
      <c r="B82" s="98" t="s">
        <v>108</v>
      </c>
      <c r="C82" s="83" t="s">
        <v>638</v>
      </c>
      <c r="D82" s="84" t="s">
        <v>639</v>
      </c>
      <c r="E82" s="85"/>
      <c r="F82" s="84" t="s">
        <v>216</v>
      </c>
      <c r="G82" s="86">
        <f t="shared" si="29"/>
        <v>16.440000000000001</v>
      </c>
      <c r="H82" s="105">
        <f t="shared" si="30"/>
        <v>0</v>
      </c>
      <c r="I82" s="86">
        <v>16.440000000000001</v>
      </c>
      <c r="J82" s="87">
        <f t="shared" si="31"/>
        <v>0</v>
      </c>
      <c r="K82" s="88">
        <v>0.97</v>
      </c>
      <c r="L82" s="89">
        <f t="shared" si="32"/>
        <v>0</v>
      </c>
    </row>
    <row r="83" spans="1:12" s="71" customFormat="1" ht="12.75" customHeight="1" x14ac:dyDescent="0.2">
      <c r="A83" s="2"/>
      <c r="B83" s="98" t="s">
        <v>108</v>
      </c>
      <c r="C83" s="83" t="s">
        <v>640</v>
      </c>
      <c r="D83" s="84" t="s">
        <v>641</v>
      </c>
      <c r="E83" s="85"/>
      <c r="F83" s="84" t="s">
        <v>216</v>
      </c>
      <c r="G83" s="86">
        <f t="shared" si="29"/>
        <v>33.119999999999997</v>
      </c>
      <c r="H83" s="105">
        <f t="shared" si="30"/>
        <v>0</v>
      </c>
      <c r="I83" s="86">
        <v>33.119999999999997</v>
      </c>
      <c r="J83" s="87">
        <f t="shared" si="31"/>
        <v>0</v>
      </c>
      <c r="K83" s="88">
        <v>2.04</v>
      </c>
      <c r="L83" s="89">
        <f t="shared" si="32"/>
        <v>0</v>
      </c>
    </row>
    <row r="84" spans="1:12" ht="12.75" customHeight="1" x14ac:dyDescent="0.25">
      <c r="D84" s="72"/>
      <c r="H84" s="107"/>
      <c r="I84" s="109"/>
    </row>
    <row r="85" spans="1:12" ht="12.75" customHeight="1" x14ac:dyDescent="0.25">
      <c r="D85" s="18" t="s">
        <v>72</v>
      </c>
      <c r="H85" s="107"/>
      <c r="I85" s="109"/>
    </row>
    <row r="86" spans="1:12" s="71" customFormat="1" ht="12.75" customHeight="1" x14ac:dyDescent="0.2">
      <c r="A86" s="2"/>
      <c r="B86" s="98" t="s">
        <v>108</v>
      </c>
      <c r="C86" s="83" t="s">
        <v>642</v>
      </c>
      <c r="D86" s="84" t="s">
        <v>643</v>
      </c>
      <c r="E86" s="85"/>
      <c r="F86" s="84" t="s">
        <v>216</v>
      </c>
      <c r="G86" s="86">
        <f t="shared" ref="G86:G93" si="33">I86*(1-J86)</f>
        <v>18.600000000000001</v>
      </c>
      <c r="H86" s="105">
        <f t="shared" ref="H86:H93" si="34">E86*G86</f>
        <v>0</v>
      </c>
      <c r="I86" s="86">
        <v>18.600000000000001</v>
      </c>
      <c r="J86" s="87">
        <f t="shared" ref="J86:J93" si="35">H$16/100</f>
        <v>0</v>
      </c>
      <c r="K86" s="88">
        <v>0.96</v>
      </c>
      <c r="L86" s="89">
        <f t="shared" ref="L86:L93" si="36">E86*K86</f>
        <v>0</v>
      </c>
    </row>
    <row r="87" spans="1:12" s="71" customFormat="1" ht="12.75" customHeight="1" x14ac:dyDescent="0.2">
      <c r="A87" s="2"/>
      <c r="B87" s="98" t="s">
        <v>108</v>
      </c>
      <c r="C87" s="83" t="s">
        <v>644</v>
      </c>
      <c r="D87" s="84" t="s">
        <v>645</v>
      </c>
      <c r="E87" s="85"/>
      <c r="F87" s="84" t="s">
        <v>216</v>
      </c>
      <c r="G87" s="86">
        <f t="shared" si="33"/>
        <v>28.72</v>
      </c>
      <c r="H87" s="105">
        <f t="shared" si="34"/>
        <v>0</v>
      </c>
      <c r="I87" s="86">
        <v>28.72</v>
      </c>
      <c r="J87" s="87">
        <f t="shared" si="35"/>
        <v>0</v>
      </c>
      <c r="K87" s="88">
        <v>1.74</v>
      </c>
      <c r="L87" s="89">
        <f t="shared" si="36"/>
        <v>0</v>
      </c>
    </row>
    <row r="88" spans="1:12" s="71" customFormat="1" ht="12.75" customHeight="1" x14ac:dyDescent="0.2">
      <c r="A88" s="2"/>
      <c r="B88" s="98" t="s">
        <v>108</v>
      </c>
      <c r="C88" s="83" t="s">
        <v>646</v>
      </c>
      <c r="D88" s="84" t="s">
        <v>647</v>
      </c>
      <c r="E88" s="85"/>
      <c r="F88" s="84" t="s">
        <v>216</v>
      </c>
      <c r="G88" s="86">
        <f t="shared" si="33"/>
        <v>33.56</v>
      </c>
      <c r="H88" s="105">
        <f t="shared" si="34"/>
        <v>0</v>
      </c>
      <c r="I88" s="86">
        <v>33.56</v>
      </c>
      <c r="J88" s="87">
        <f t="shared" si="35"/>
        <v>0</v>
      </c>
      <c r="K88" s="88">
        <v>2.44</v>
      </c>
      <c r="L88" s="89">
        <f t="shared" si="36"/>
        <v>0</v>
      </c>
    </row>
    <row r="89" spans="1:12" s="71" customFormat="1" ht="12.75" customHeight="1" x14ac:dyDescent="0.2">
      <c r="A89" s="2"/>
      <c r="B89" s="98" t="s">
        <v>108</v>
      </c>
      <c r="C89" s="83" t="s">
        <v>648</v>
      </c>
      <c r="D89" s="84" t="s">
        <v>649</v>
      </c>
      <c r="E89" s="85"/>
      <c r="F89" s="84" t="s">
        <v>216</v>
      </c>
      <c r="G89" s="86">
        <f t="shared" si="33"/>
        <v>56.84</v>
      </c>
      <c r="H89" s="105">
        <f t="shared" si="34"/>
        <v>0</v>
      </c>
      <c r="I89" s="86">
        <v>56.84</v>
      </c>
      <c r="J89" s="87">
        <f t="shared" si="35"/>
        <v>0</v>
      </c>
      <c r="K89" s="88">
        <v>4.54</v>
      </c>
      <c r="L89" s="89">
        <f t="shared" si="36"/>
        <v>0</v>
      </c>
    </row>
    <row r="90" spans="1:12" s="71" customFormat="1" ht="6.95" customHeight="1" x14ac:dyDescent="0.2">
      <c r="A90" s="2"/>
      <c r="B90" s="98"/>
      <c r="C90" s="90"/>
      <c r="D90" s="84"/>
      <c r="E90" s="91"/>
      <c r="F90" s="84"/>
      <c r="G90" s="86"/>
      <c r="H90" s="106"/>
      <c r="I90" s="86"/>
      <c r="J90" s="92"/>
      <c r="K90" s="88"/>
      <c r="L90" s="89"/>
    </row>
    <row r="91" spans="1:12" s="71" customFormat="1" ht="12.75" customHeight="1" x14ac:dyDescent="0.2">
      <c r="A91" s="2"/>
      <c r="B91" s="98" t="s">
        <v>108</v>
      </c>
      <c r="C91" s="83" t="s">
        <v>650</v>
      </c>
      <c r="D91" s="84" t="s">
        <v>651</v>
      </c>
      <c r="E91" s="85"/>
      <c r="F91" s="84" t="s">
        <v>216</v>
      </c>
      <c r="G91" s="86">
        <f t="shared" si="33"/>
        <v>25.68</v>
      </c>
      <c r="H91" s="105">
        <f t="shared" si="34"/>
        <v>0</v>
      </c>
      <c r="I91" s="86">
        <v>25.68</v>
      </c>
      <c r="J91" s="87">
        <f t="shared" si="35"/>
        <v>0</v>
      </c>
      <c r="K91" s="88">
        <v>1.19</v>
      </c>
      <c r="L91" s="89">
        <f t="shared" si="36"/>
        <v>0</v>
      </c>
    </row>
    <row r="92" spans="1:12" s="71" customFormat="1" ht="12.75" customHeight="1" x14ac:dyDescent="0.2">
      <c r="A92" s="2"/>
      <c r="B92" s="98" t="s">
        <v>108</v>
      </c>
      <c r="C92" s="83" t="s">
        <v>652</v>
      </c>
      <c r="D92" s="84" t="s">
        <v>653</v>
      </c>
      <c r="E92" s="85"/>
      <c r="F92" s="84" t="s">
        <v>216</v>
      </c>
      <c r="G92" s="86">
        <f t="shared" si="33"/>
        <v>34.880000000000003</v>
      </c>
      <c r="H92" s="105">
        <f t="shared" si="34"/>
        <v>0</v>
      </c>
      <c r="I92" s="86">
        <v>34.880000000000003</v>
      </c>
      <c r="J92" s="87">
        <f t="shared" si="35"/>
        <v>0</v>
      </c>
      <c r="K92" s="88">
        <v>2</v>
      </c>
      <c r="L92" s="89">
        <f t="shared" si="36"/>
        <v>0</v>
      </c>
    </row>
    <row r="93" spans="1:12" s="71" customFormat="1" ht="12.75" customHeight="1" x14ac:dyDescent="0.2">
      <c r="A93" s="2"/>
      <c r="B93" s="98" t="s">
        <v>108</v>
      </c>
      <c r="C93" s="83" t="s">
        <v>654</v>
      </c>
      <c r="D93" s="84" t="s">
        <v>655</v>
      </c>
      <c r="E93" s="85"/>
      <c r="F93" s="84" t="s">
        <v>216</v>
      </c>
      <c r="G93" s="86">
        <f t="shared" si="33"/>
        <v>59.4</v>
      </c>
      <c r="H93" s="105">
        <f t="shared" si="34"/>
        <v>0</v>
      </c>
      <c r="I93" s="86">
        <v>59.4</v>
      </c>
      <c r="J93" s="87">
        <f t="shared" si="35"/>
        <v>0</v>
      </c>
      <c r="K93" s="88">
        <v>4.87</v>
      </c>
      <c r="L93" s="89">
        <f t="shared" si="36"/>
        <v>0</v>
      </c>
    </row>
    <row r="94" spans="1:12" ht="12.75" customHeight="1" x14ac:dyDescent="0.25">
      <c r="H94" s="107"/>
      <c r="I94" s="109"/>
    </row>
    <row r="95" spans="1:12" ht="12.75" customHeight="1" x14ac:dyDescent="0.25">
      <c r="D95" s="18" t="s">
        <v>73</v>
      </c>
      <c r="H95" s="107"/>
      <c r="I95" s="109"/>
    </row>
    <row r="96" spans="1:12" s="71" customFormat="1" ht="12.75" customHeight="1" x14ac:dyDescent="0.2">
      <c r="A96" s="2"/>
      <c r="B96" s="98" t="s">
        <v>108</v>
      </c>
      <c r="C96" s="83" t="s">
        <v>656</v>
      </c>
      <c r="D96" s="84" t="s">
        <v>657</v>
      </c>
      <c r="E96" s="85"/>
      <c r="F96" s="84" t="s">
        <v>216</v>
      </c>
      <c r="G96" s="86">
        <f t="shared" ref="G96:G99" si="37">I96*(1-J96)</f>
        <v>11.48</v>
      </c>
      <c r="H96" s="105">
        <f t="shared" ref="H96:H99" si="38">E96*G96</f>
        <v>0</v>
      </c>
      <c r="I96" s="86">
        <v>11.48</v>
      </c>
      <c r="J96" s="87">
        <f t="shared" ref="J96:J99" si="39">H$16/100</f>
        <v>0</v>
      </c>
      <c r="K96" s="88">
        <v>0.45</v>
      </c>
      <c r="L96" s="89">
        <f t="shared" ref="L96:L99" si="40">E96*K96</f>
        <v>0</v>
      </c>
    </row>
    <row r="97" spans="1:12" s="71" customFormat="1" ht="12.75" customHeight="1" x14ac:dyDescent="0.2">
      <c r="A97" s="2"/>
      <c r="B97" s="98" t="s">
        <v>108</v>
      </c>
      <c r="C97" s="83" t="s">
        <v>658</v>
      </c>
      <c r="D97" s="84" t="s">
        <v>659</v>
      </c>
      <c r="E97" s="85"/>
      <c r="F97" s="84" t="s">
        <v>216</v>
      </c>
      <c r="G97" s="86">
        <f t="shared" si="37"/>
        <v>16.28</v>
      </c>
      <c r="H97" s="105">
        <f t="shared" si="38"/>
        <v>0</v>
      </c>
      <c r="I97" s="86">
        <v>16.28</v>
      </c>
      <c r="J97" s="87">
        <f t="shared" si="39"/>
        <v>0</v>
      </c>
      <c r="K97" s="88">
        <v>0.89</v>
      </c>
      <c r="L97" s="89">
        <f t="shared" si="40"/>
        <v>0</v>
      </c>
    </row>
    <row r="98" spans="1:12" s="71" customFormat="1" ht="12.75" customHeight="1" x14ac:dyDescent="0.2">
      <c r="A98" s="2"/>
      <c r="B98" s="98" t="s">
        <v>108</v>
      </c>
      <c r="C98" s="83" t="s">
        <v>660</v>
      </c>
      <c r="D98" s="84" t="s">
        <v>661</v>
      </c>
      <c r="E98" s="85"/>
      <c r="F98" s="84" t="s">
        <v>216</v>
      </c>
      <c r="G98" s="86">
        <f t="shared" si="37"/>
        <v>20.6</v>
      </c>
      <c r="H98" s="105">
        <f t="shared" si="38"/>
        <v>0</v>
      </c>
      <c r="I98" s="86">
        <v>20.6</v>
      </c>
      <c r="J98" s="87">
        <f t="shared" si="39"/>
        <v>0</v>
      </c>
      <c r="K98" s="88">
        <v>1.44</v>
      </c>
      <c r="L98" s="89">
        <f t="shared" si="40"/>
        <v>0</v>
      </c>
    </row>
    <row r="99" spans="1:12" s="71" customFormat="1" ht="12.75" customHeight="1" x14ac:dyDescent="0.2">
      <c r="A99" s="2"/>
      <c r="B99" s="98" t="s">
        <v>108</v>
      </c>
      <c r="C99" s="83" t="s">
        <v>662</v>
      </c>
      <c r="D99" s="84" t="s">
        <v>663</v>
      </c>
      <c r="E99" s="85"/>
      <c r="F99" s="84" t="s">
        <v>216</v>
      </c>
      <c r="G99" s="86">
        <f t="shared" si="37"/>
        <v>46.4</v>
      </c>
      <c r="H99" s="105">
        <f t="shared" si="38"/>
        <v>0</v>
      </c>
      <c r="I99" s="86">
        <v>46.4</v>
      </c>
      <c r="J99" s="87">
        <f t="shared" si="39"/>
        <v>0</v>
      </c>
      <c r="K99" s="88">
        <v>2.86</v>
      </c>
      <c r="L99" s="89">
        <f t="shared" si="40"/>
        <v>0</v>
      </c>
    </row>
    <row r="100" spans="1:12" ht="12.75" customHeight="1" x14ac:dyDescent="0.25">
      <c r="H100" s="107"/>
      <c r="I100" s="109"/>
    </row>
    <row r="101" spans="1:12" ht="12.75" customHeight="1" x14ac:dyDescent="0.25">
      <c r="D101" s="18" t="s">
        <v>74</v>
      </c>
      <c r="H101" s="107"/>
      <c r="I101" s="109"/>
    </row>
    <row r="102" spans="1:12" s="71" customFormat="1" ht="12.75" customHeight="1" x14ac:dyDescent="0.2">
      <c r="A102" s="2"/>
      <c r="B102" s="98" t="s">
        <v>108</v>
      </c>
      <c r="C102" s="83" t="s">
        <v>664</v>
      </c>
      <c r="D102" s="84" t="s">
        <v>665</v>
      </c>
      <c r="E102" s="85"/>
      <c r="F102" s="84" t="s">
        <v>216</v>
      </c>
      <c r="G102" s="86">
        <f t="shared" ref="G102:G111" si="41">I102*(1-J102)</f>
        <v>10.56</v>
      </c>
      <c r="H102" s="105">
        <f t="shared" ref="H102:H111" si="42">E102*G102</f>
        <v>0</v>
      </c>
      <c r="I102" s="86">
        <v>10.56</v>
      </c>
      <c r="J102" s="87">
        <f t="shared" ref="J102:J111" si="43">H$16/100</f>
        <v>0</v>
      </c>
      <c r="K102" s="88">
        <v>0.48</v>
      </c>
      <c r="L102" s="89">
        <f t="shared" ref="L102:L111" si="44">E102*K102</f>
        <v>0</v>
      </c>
    </row>
    <row r="103" spans="1:12" s="71" customFormat="1" ht="6.95" customHeight="1" x14ac:dyDescent="0.2">
      <c r="A103" s="2"/>
      <c r="B103" s="98"/>
      <c r="C103" s="90"/>
      <c r="D103" s="84"/>
      <c r="E103" s="91"/>
      <c r="F103" s="84"/>
      <c r="G103" s="86"/>
      <c r="H103" s="106"/>
      <c r="I103" s="86"/>
      <c r="J103" s="92"/>
      <c r="K103" s="88"/>
      <c r="L103" s="89"/>
    </row>
    <row r="104" spans="1:12" s="71" customFormat="1" ht="12.75" customHeight="1" x14ac:dyDescent="0.2">
      <c r="A104" s="2"/>
      <c r="B104" s="98" t="s">
        <v>108</v>
      </c>
      <c r="C104" s="83" t="s">
        <v>666</v>
      </c>
      <c r="D104" s="84" t="s">
        <v>667</v>
      </c>
      <c r="E104" s="85"/>
      <c r="F104" s="84" t="s">
        <v>216</v>
      </c>
      <c r="G104" s="86">
        <f t="shared" si="41"/>
        <v>14.76</v>
      </c>
      <c r="H104" s="105">
        <f t="shared" si="42"/>
        <v>0</v>
      </c>
      <c r="I104" s="86">
        <v>14.76</v>
      </c>
      <c r="J104" s="87">
        <f t="shared" si="43"/>
        <v>0</v>
      </c>
      <c r="K104" s="88">
        <v>0.48</v>
      </c>
      <c r="L104" s="89">
        <f t="shared" si="44"/>
        <v>0</v>
      </c>
    </row>
    <row r="105" spans="1:12" s="71" customFormat="1" ht="12.75" customHeight="1" x14ac:dyDescent="0.2">
      <c r="A105" s="2"/>
      <c r="B105" s="98" t="s">
        <v>108</v>
      </c>
      <c r="C105" s="83" t="s">
        <v>668</v>
      </c>
      <c r="D105" s="84" t="s">
        <v>669</v>
      </c>
      <c r="E105" s="85"/>
      <c r="F105" s="84" t="s">
        <v>216</v>
      </c>
      <c r="G105" s="86">
        <f t="shared" si="41"/>
        <v>15.76</v>
      </c>
      <c r="H105" s="105">
        <f t="shared" si="42"/>
        <v>0</v>
      </c>
      <c r="I105" s="86">
        <v>15.76</v>
      </c>
      <c r="J105" s="87">
        <f t="shared" si="43"/>
        <v>0</v>
      </c>
      <c r="K105" s="88">
        <v>0.63</v>
      </c>
      <c r="L105" s="89">
        <f t="shared" si="44"/>
        <v>0</v>
      </c>
    </row>
    <row r="106" spans="1:12" s="71" customFormat="1" ht="12.75" customHeight="1" x14ac:dyDescent="0.2">
      <c r="A106" s="2"/>
      <c r="B106" s="98" t="s">
        <v>108</v>
      </c>
      <c r="C106" s="83" t="s">
        <v>670</v>
      </c>
      <c r="D106" s="84" t="s">
        <v>671</v>
      </c>
      <c r="E106" s="85"/>
      <c r="F106" s="84" t="s">
        <v>216</v>
      </c>
      <c r="G106" s="86">
        <f t="shared" si="41"/>
        <v>16.32</v>
      </c>
      <c r="H106" s="105">
        <f t="shared" si="42"/>
        <v>0</v>
      </c>
      <c r="I106" s="86">
        <v>16.32</v>
      </c>
      <c r="J106" s="87">
        <f t="shared" si="43"/>
        <v>0</v>
      </c>
      <c r="K106" s="88">
        <v>0.77</v>
      </c>
      <c r="L106" s="89">
        <f t="shared" si="44"/>
        <v>0</v>
      </c>
    </row>
    <row r="107" spans="1:12" s="71" customFormat="1" ht="12.75" customHeight="1" x14ac:dyDescent="0.2">
      <c r="A107" s="2"/>
      <c r="B107" s="98" t="s">
        <v>108</v>
      </c>
      <c r="C107" s="83" t="s">
        <v>672</v>
      </c>
      <c r="D107" s="84" t="s">
        <v>673</v>
      </c>
      <c r="E107" s="85"/>
      <c r="F107" s="84" t="s">
        <v>216</v>
      </c>
      <c r="G107" s="86">
        <f t="shared" si="41"/>
        <v>24.24</v>
      </c>
      <c r="H107" s="105">
        <f t="shared" si="42"/>
        <v>0</v>
      </c>
      <c r="I107" s="86">
        <v>24.24</v>
      </c>
      <c r="J107" s="87">
        <f t="shared" si="43"/>
        <v>0</v>
      </c>
      <c r="K107" s="88">
        <v>1.05</v>
      </c>
      <c r="L107" s="89">
        <f t="shared" si="44"/>
        <v>0</v>
      </c>
    </row>
    <row r="108" spans="1:12" s="71" customFormat="1" ht="6.95" customHeight="1" x14ac:dyDescent="0.2">
      <c r="A108" s="2"/>
      <c r="B108" s="98"/>
      <c r="C108" s="90"/>
      <c r="D108" s="84"/>
      <c r="E108" s="91"/>
      <c r="F108" s="84"/>
      <c r="G108" s="86"/>
      <c r="H108" s="106"/>
      <c r="I108" s="86"/>
      <c r="J108" s="92"/>
      <c r="K108" s="88"/>
      <c r="L108" s="89"/>
    </row>
    <row r="109" spans="1:12" s="71" customFormat="1" ht="12.75" customHeight="1" x14ac:dyDescent="0.2">
      <c r="A109" s="2"/>
      <c r="B109" s="98" t="s">
        <v>108</v>
      </c>
      <c r="C109" s="83" t="s">
        <v>674</v>
      </c>
      <c r="D109" s="84" t="s">
        <v>675</v>
      </c>
      <c r="E109" s="85"/>
      <c r="F109" s="84" t="s">
        <v>216</v>
      </c>
      <c r="G109" s="86">
        <f t="shared" si="41"/>
        <v>16.8</v>
      </c>
      <c r="H109" s="105">
        <f t="shared" si="42"/>
        <v>0</v>
      </c>
      <c r="I109" s="86">
        <v>16.8</v>
      </c>
      <c r="J109" s="87">
        <f t="shared" si="43"/>
        <v>0</v>
      </c>
      <c r="K109" s="88">
        <v>0.61</v>
      </c>
      <c r="L109" s="89">
        <f t="shared" si="44"/>
        <v>0</v>
      </c>
    </row>
    <row r="110" spans="1:12" s="71" customFormat="1" ht="12.75" customHeight="1" x14ac:dyDescent="0.2">
      <c r="A110" s="2"/>
      <c r="B110" s="98" t="s">
        <v>108</v>
      </c>
      <c r="C110" s="83" t="s">
        <v>676</v>
      </c>
      <c r="D110" s="84" t="s">
        <v>677</v>
      </c>
      <c r="E110" s="85"/>
      <c r="F110" s="84" t="s">
        <v>216</v>
      </c>
      <c r="G110" s="86">
        <f t="shared" si="41"/>
        <v>19.48</v>
      </c>
      <c r="H110" s="105">
        <f t="shared" si="42"/>
        <v>0</v>
      </c>
      <c r="I110" s="86">
        <v>19.48</v>
      </c>
      <c r="J110" s="87">
        <f t="shared" si="43"/>
        <v>0</v>
      </c>
      <c r="K110" s="88">
        <v>0.76</v>
      </c>
      <c r="L110" s="89">
        <f t="shared" si="44"/>
        <v>0</v>
      </c>
    </row>
    <row r="111" spans="1:12" s="71" customFormat="1" ht="12.75" customHeight="1" x14ac:dyDescent="0.2">
      <c r="A111" s="2"/>
      <c r="B111" s="98" t="s">
        <v>108</v>
      </c>
      <c r="C111" s="83" t="s">
        <v>678</v>
      </c>
      <c r="D111" s="84" t="s">
        <v>679</v>
      </c>
      <c r="E111" s="85"/>
      <c r="F111" s="84" t="s">
        <v>216</v>
      </c>
      <c r="G111" s="86">
        <f t="shared" si="41"/>
        <v>23.84</v>
      </c>
      <c r="H111" s="105">
        <f t="shared" si="42"/>
        <v>0</v>
      </c>
      <c r="I111" s="86">
        <v>23.84</v>
      </c>
      <c r="J111" s="87">
        <f t="shared" si="43"/>
        <v>0</v>
      </c>
      <c r="K111" s="88">
        <v>1.18</v>
      </c>
      <c r="L111" s="89">
        <f t="shared" si="44"/>
        <v>0</v>
      </c>
    </row>
    <row r="112" spans="1:12" ht="12.75" customHeight="1" x14ac:dyDescent="0.25">
      <c r="H112" s="107"/>
      <c r="I112" s="109"/>
    </row>
    <row r="113" spans="1:12" ht="12.75" customHeight="1" x14ac:dyDescent="0.25">
      <c r="D113" s="18" t="s">
        <v>75</v>
      </c>
      <c r="H113" s="107"/>
      <c r="I113" s="109"/>
    </row>
    <row r="114" spans="1:12" s="71" customFormat="1" ht="12.75" customHeight="1" x14ac:dyDescent="0.2">
      <c r="A114" s="2"/>
      <c r="B114" s="98" t="s">
        <v>108</v>
      </c>
      <c r="C114" s="83" t="s">
        <v>680</v>
      </c>
      <c r="D114" s="84" t="s">
        <v>681</v>
      </c>
      <c r="E114" s="85"/>
      <c r="F114" s="84" t="s">
        <v>216</v>
      </c>
      <c r="G114" s="86">
        <f t="shared" ref="G114:G117" si="45">I114*(1-J114)</f>
        <v>8.7200000000000006</v>
      </c>
      <c r="H114" s="105">
        <f t="shared" ref="H114:H117" si="46">E114*G114</f>
        <v>0</v>
      </c>
      <c r="I114" s="86">
        <v>8.7200000000000006</v>
      </c>
      <c r="J114" s="87">
        <f t="shared" ref="J114:J117" si="47">H$16/100</f>
        <v>0</v>
      </c>
      <c r="K114" s="88">
        <v>0.22</v>
      </c>
      <c r="L114" s="89">
        <f t="shared" ref="L114:L117" si="48">E114*K114</f>
        <v>0</v>
      </c>
    </row>
    <row r="115" spans="1:12" s="71" customFormat="1" ht="12.75" customHeight="1" x14ac:dyDescent="0.2">
      <c r="A115" s="2"/>
      <c r="B115" s="98" t="s">
        <v>108</v>
      </c>
      <c r="C115" s="83" t="s">
        <v>682</v>
      </c>
      <c r="D115" s="84" t="s">
        <v>683</v>
      </c>
      <c r="E115" s="85"/>
      <c r="F115" s="84" t="s">
        <v>216</v>
      </c>
      <c r="G115" s="86">
        <f t="shared" si="45"/>
        <v>9.68</v>
      </c>
      <c r="H115" s="105">
        <f t="shared" si="46"/>
        <v>0</v>
      </c>
      <c r="I115" s="86">
        <v>9.68</v>
      </c>
      <c r="J115" s="87">
        <f t="shared" si="47"/>
        <v>0</v>
      </c>
      <c r="K115" s="88">
        <v>0.33</v>
      </c>
      <c r="L115" s="89">
        <f t="shared" si="48"/>
        <v>0</v>
      </c>
    </row>
    <row r="116" spans="1:12" s="71" customFormat="1" ht="12.75" customHeight="1" x14ac:dyDescent="0.2">
      <c r="A116" s="2"/>
      <c r="B116" s="98" t="s">
        <v>108</v>
      </c>
      <c r="C116" s="83" t="s">
        <v>684</v>
      </c>
      <c r="D116" s="84" t="s">
        <v>685</v>
      </c>
      <c r="E116" s="85"/>
      <c r="F116" s="84" t="s">
        <v>216</v>
      </c>
      <c r="G116" s="86">
        <f t="shared" si="45"/>
        <v>10.6</v>
      </c>
      <c r="H116" s="105">
        <f t="shared" si="46"/>
        <v>0</v>
      </c>
      <c r="I116" s="86">
        <v>10.6</v>
      </c>
      <c r="J116" s="87">
        <f t="shared" si="47"/>
        <v>0</v>
      </c>
      <c r="K116" s="88">
        <v>0.44</v>
      </c>
      <c r="L116" s="89">
        <f t="shared" si="48"/>
        <v>0</v>
      </c>
    </row>
    <row r="117" spans="1:12" s="71" customFormat="1" ht="12.75" customHeight="1" x14ac:dyDescent="0.2">
      <c r="A117" s="2"/>
      <c r="B117" s="98" t="s">
        <v>108</v>
      </c>
      <c r="C117" s="83" t="s">
        <v>686</v>
      </c>
      <c r="D117" s="84" t="s">
        <v>687</v>
      </c>
      <c r="E117" s="85"/>
      <c r="F117" s="84" t="s">
        <v>216</v>
      </c>
      <c r="G117" s="86">
        <f t="shared" si="45"/>
        <v>16.440000000000001</v>
      </c>
      <c r="H117" s="105">
        <f t="shared" si="46"/>
        <v>0</v>
      </c>
      <c r="I117" s="86">
        <v>16.440000000000001</v>
      </c>
      <c r="J117" s="87">
        <f t="shared" si="47"/>
        <v>0</v>
      </c>
      <c r="K117" s="88">
        <v>0.66</v>
      </c>
      <c r="L117" s="89">
        <f t="shared" si="48"/>
        <v>0</v>
      </c>
    </row>
    <row r="118" spans="1:12" ht="12.75" customHeight="1" x14ac:dyDescent="0.25">
      <c r="H118" s="107"/>
      <c r="I118" s="109"/>
    </row>
    <row r="119" spans="1:12" ht="12.75" customHeight="1" x14ac:dyDescent="0.25">
      <c r="D119" s="18" t="s">
        <v>77</v>
      </c>
      <c r="H119" s="107"/>
      <c r="I119" s="109"/>
    </row>
    <row r="120" spans="1:12" s="71" customFormat="1" ht="12.75" customHeight="1" x14ac:dyDescent="0.2">
      <c r="A120" s="93"/>
      <c r="B120" s="110" t="s">
        <v>108</v>
      </c>
      <c r="C120" s="83" t="s">
        <v>688</v>
      </c>
      <c r="D120" s="12" t="s">
        <v>689</v>
      </c>
      <c r="E120" s="85"/>
      <c r="F120" s="84" t="s">
        <v>216</v>
      </c>
      <c r="G120" s="86">
        <f>I120*(1-J120)</f>
        <v>7.72</v>
      </c>
      <c r="H120" s="105">
        <f>E120*G120</f>
        <v>0</v>
      </c>
      <c r="I120" s="86">
        <v>7.72</v>
      </c>
      <c r="J120" s="87">
        <f>I$16/100</f>
        <v>0</v>
      </c>
      <c r="K120" s="88">
        <v>0.25</v>
      </c>
      <c r="L120" s="89">
        <f>E120*K120</f>
        <v>0</v>
      </c>
    </row>
    <row r="121" spans="1:12" ht="12.75" customHeight="1" x14ac:dyDescent="0.25">
      <c r="I121" s="109"/>
    </row>
    <row r="122" spans="1:12" ht="12.75" customHeight="1" x14ac:dyDescent="0.25">
      <c r="D122" s="18" t="s">
        <v>86</v>
      </c>
      <c r="I122" s="109"/>
    </row>
    <row r="123" spans="1:12" s="71" customFormat="1" ht="12.75" customHeight="1" x14ac:dyDescent="0.2">
      <c r="A123" s="93"/>
      <c r="B123" s="98" t="s">
        <v>108</v>
      </c>
      <c r="C123" s="94" t="s">
        <v>514</v>
      </c>
      <c r="D123" s="12" t="s">
        <v>515</v>
      </c>
      <c r="E123" s="85"/>
      <c r="F123" s="84" t="s">
        <v>216</v>
      </c>
      <c r="G123" s="86">
        <f t="shared" ref="G123:G125" si="49">I123*(1-J123)</f>
        <v>1.88</v>
      </c>
      <c r="H123" s="105">
        <f t="shared" ref="H123:H125" si="50">E123*G123</f>
        <v>0</v>
      </c>
      <c r="I123" s="86">
        <v>1.88</v>
      </c>
      <c r="J123" s="87">
        <f t="shared" ref="J123:J125" si="51">H$16/100</f>
        <v>0</v>
      </c>
      <c r="K123" s="88">
        <v>0.1</v>
      </c>
      <c r="L123" s="89">
        <f t="shared" ref="L123:L125" si="52">E123*K123</f>
        <v>0</v>
      </c>
    </row>
    <row r="124" spans="1:12" s="71" customFormat="1" ht="12.75" customHeight="1" x14ac:dyDescent="0.2">
      <c r="A124" s="93"/>
      <c r="B124" s="98" t="s">
        <v>108</v>
      </c>
      <c r="C124" s="94" t="s">
        <v>516</v>
      </c>
      <c r="D124" s="12" t="s">
        <v>517</v>
      </c>
      <c r="E124" s="85"/>
      <c r="F124" s="84" t="s">
        <v>216</v>
      </c>
      <c r="G124" s="86">
        <f t="shared" si="49"/>
        <v>2.84</v>
      </c>
      <c r="H124" s="105">
        <f t="shared" si="50"/>
        <v>0</v>
      </c>
      <c r="I124" s="86">
        <v>2.84</v>
      </c>
      <c r="J124" s="87">
        <f t="shared" si="51"/>
        <v>0</v>
      </c>
      <c r="K124" s="88">
        <v>0.19</v>
      </c>
      <c r="L124" s="89">
        <f t="shared" si="52"/>
        <v>0</v>
      </c>
    </row>
    <row r="125" spans="1:12" s="71" customFormat="1" ht="12.75" customHeight="1" x14ac:dyDescent="0.2">
      <c r="A125" s="93"/>
      <c r="B125" s="98" t="s">
        <v>108</v>
      </c>
      <c r="C125" s="94" t="s">
        <v>518</v>
      </c>
      <c r="D125" s="12" t="s">
        <v>519</v>
      </c>
      <c r="E125" s="85"/>
      <c r="F125" s="84" t="s">
        <v>216</v>
      </c>
      <c r="G125" s="86">
        <f t="shared" si="49"/>
        <v>3.56</v>
      </c>
      <c r="H125" s="105">
        <f t="shared" si="50"/>
        <v>0</v>
      </c>
      <c r="I125" s="86">
        <v>3.56</v>
      </c>
      <c r="J125" s="87">
        <f t="shared" si="51"/>
        <v>0</v>
      </c>
      <c r="K125" s="88">
        <v>0.25</v>
      </c>
      <c r="L125" s="89">
        <f t="shared" si="52"/>
        <v>0</v>
      </c>
    </row>
    <row r="126" spans="1:12" ht="12.75" customHeight="1" x14ac:dyDescent="0.25">
      <c r="H126" s="107"/>
      <c r="I126" s="109"/>
    </row>
    <row r="127" spans="1:12" ht="12.75" customHeight="1" x14ac:dyDescent="0.25">
      <c r="D127" s="18" t="s">
        <v>80</v>
      </c>
      <c r="H127" s="107"/>
      <c r="I127" s="109"/>
    </row>
    <row r="128" spans="1:12" s="71" customFormat="1" ht="12.75" customHeight="1" x14ac:dyDescent="0.2">
      <c r="A128" s="2"/>
      <c r="B128" s="98" t="s">
        <v>108</v>
      </c>
      <c r="C128" s="83" t="s">
        <v>690</v>
      </c>
      <c r="D128" s="84" t="s">
        <v>691</v>
      </c>
      <c r="E128" s="85"/>
      <c r="F128" s="84" t="s">
        <v>216</v>
      </c>
      <c r="G128" s="86">
        <f t="shared" ref="G128:G131" si="53">I128*(1-J128)</f>
        <v>3.44</v>
      </c>
      <c r="H128" s="105">
        <f t="shared" ref="H128:H131" si="54">E128*G128</f>
        <v>0</v>
      </c>
      <c r="I128" s="86">
        <v>3.44</v>
      </c>
      <c r="J128" s="87">
        <f t="shared" ref="J128:J131" si="55">H$16/100</f>
        <v>0</v>
      </c>
      <c r="K128" s="88">
        <v>0.17</v>
      </c>
      <c r="L128" s="89">
        <f t="shared" ref="L128:L131" si="56">E128*K128</f>
        <v>0</v>
      </c>
    </row>
    <row r="129" spans="1:78" s="71" customFormat="1" ht="12.75" customHeight="1" x14ac:dyDescent="0.2">
      <c r="A129" s="2"/>
      <c r="B129" s="98" t="s">
        <v>108</v>
      </c>
      <c r="C129" s="83" t="s">
        <v>692</v>
      </c>
      <c r="D129" s="84" t="s">
        <v>693</v>
      </c>
      <c r="E129" s="85"/>
      <c r="F129" s="84" t="s">
        <v>216</v>
      </c>
      <c r="G129" s="86">
        <f t="shared" si="53"/>
        <v>5.68</v>
      </c>
      <c r="H129" s="105">
        <f t="shared" si="54"/>
        <v>0</v>
      </c>
      <c r="I129" s="86">
        <v>5.68</v>
      </c>
      <c r="J129" s="87">
        <f t="shared" si="55"/>
        <v>0</v>
      </c>
      <c r="K129" s="88">
        <v>0.25</v>
      </c>
      <c r="L129" s="89">
        <f t="shared" si="56"/>
        <v>0</v>
      </c>
    </row>
    <row r="130" spans="1:78" s="71" customFormat="1" ht="12.75" customHeight="1" x14ac:dyDescent="0.2">
      <c r="A130" s="2"/>
      <c r="B130" s="98" t="s">
        <v>108</v>
      </c>
      <c r="C130" s="83" t="s">
        <v>694</v>
      </c>
      <c r="D130" s="84" t="s">
        <v>695</v>
      </c>
      <c r="E130" s="85"/>
      <c r="F130" s="84" t="s">
        <v>216</v>
      </c>
      <c r="G130" s="86">
        <f t="shared" si="53"/>
        <v>7.84</v>
      </c>
      <c r="H130" s="105">
        <f t="shared" si="54"/>
        <v>0</v>
      </c>
      <c r="I130" s="86">
        <v>7.84</v>
      </c>
      <c r="J130" s="87">
        <f t="shared" si="55"/>
        <v>0</v>
      </c>
      <c r="K130" s="88">
        <v>0.47</v>
      </c>
      <c r="L130" s="89">
        <f t="shared" si="56"/>
        <v>0</v>
      </c>
    </row>
    <row r="131" spans="1:78" s="71" customFormat="1" ht="12.75" customHeight="1" x14ac:dyDescent="0.2">
      <c r="A131" s="2"/>
      <c r="B131" s="98" t="s">
        <v>108</v>
      </c>
      <c r="C131" s="83" t="s">
        <v>696</v>
      </c>
      <c r="D131" s="84" t="s">
        <v>697</v>
      </c>
      <c r="E131" s="85"/>
      <c r="F131" s="84" t="s">
        <v>216</v>
      </c>
      <c r="G131" s="86">
        <f t="shared" si="53"/>
        <v>14.16</v>
      </c>
      <c r="H131" s="105">
        <f t="shared" si="54"/>
        <v>0</v>
      </c>
      <c r="I131" s="86">
        <v>14.16</v>
      </c>
      <c r="J131" s="87">
        <f t="shared" si="55"/>
        <v>0</v>
      </c>
      <c r="K131" s="88">
        <v>0.97</v>
      </c>
      <c r="L131" s="89">
        <f t="shared" si="56"/>
        <v>0</v>
      </c>
    </row>
    <row r="132" spans="1:78" ht="12.75" customHeight="1" x14ac:dyDescent="0.25">
      <c r="H132" s="107"/>
      <c r="I132" s="109"/>
    </row>
    <row r="133" spans="1:78" ht="12.75" customHeight="1" x14ac:dyDescent="0.25">
      <c r="D133" s="18" t="s">
        <v>84</v>
      </c>
      <c r="H133" s="107"/>
      <c r="I133" s="109"/>
    </row>
    <row r="134" spans="1:78" s="71" customFormat="1" ht="12.75" customHeight="1" x14ac:dyDescent="0.25">
      <c r="A134" s="93"/>
      <c r="B134" s="82" t="s">
        <v>108</v>
      </c>
      <c r="C134" s="83" t="s">
        <v>556</v>
      </c>
      <c r="D134" s="12" t="s">
        <v>557</v>
      </c>
      <c r="E134" s="85"/>
      <c r="F134" s="84" t="s">
        <v>216</v>
      </c>
      <c r="G134" s="86">
        <f>I134*(1-J134)</f>
        <v>9.52</v>
      </c>
      <c r="H134" s="105">
        <f>E134*G134</f>
        <v>0</v>
      </c>
      <c r="I134" s="86">
        <v>9.52</v>
      </c>
      <c r="J134" s="87">
        <f t="shared" ref="J134" si="57">G$16/100</f>
        <v>0</v>
      </c>
      <c r="K134" s="88">
        <v>1</v>
      </c>
      <c r="L134" s="89">
        <f>E134*K134</f>
        <v>0</v>
      </c>
    </row>
    <row r="135" spans="1:78" ht="12.75" customHeight="1" x14ac:dyDescent="0.25">
      <c r="D135" s="72"/>
      <c r="H135" s="107"/>
      <c r="I135" s="109"/>
    </row>
    <row r="136" spans="1:78" ht="12.75" customHeight="1" x14ac:dyDescent="0.25">
      <c r="D136" s="18" t="s">
        <v>85</v>
      </c>
      <c r="H136" s="107"/>
      <c r="I136" s="109"/>
    </row>
    <row r="137" spans="1:78" s="71" customFormat="1" ht="12.75" customHeight="1" x14ac:dyDescent="0.2">
      <c r="A137" s="103"/>
      <c r="B137" s="104" t="s">
        <v>108</v>
      </c>
      <c r="C137" s="83" t="s">
        <v>558</v>
      </c>
      <c r="D137" s="12" t="s">
        <v>559</v>
      </c>
      <c r="E137" s="85"/>
      <c r="F137" s="84" t="s">
        <v>110</v>
      </c>
      <c r="G137" s="86">
        <f>I137*(1-J137)</f>
        <v>4.2</v>
      </c>
      <c r="H137" s="105">
        <f>E137*G137</f>
        <v>0</v>
      </c>
      <c r="I137" s="86">
        <v>4.2</v>
      </c>
      <c r="J137" s="87">
        <f t="shared" ref="J137" si="58">G$16/100</f>
        <v>0</v>
      </c>
      <c r="K137" s="88">
        <v>0.05</v>
      </c>
      <c r="L137" s="89">
        <f>E137*K137</f>
        <v>0</v>
      </c>
    </row>
    <row r="138" spans="1:78" ht="12.75" customHeight="1" thickBot="1" x14ac:dyDescent="0.3">
      <c r="D138" s="72"/>
    </row>
    <row r="139" spans="1:78" s="53" customFormat="1" ht="15.95" customHeight="1" thickBot="1" x14ac:dyDescent="0.3">
      <c r="A139" s="46"/>
      <c r="B139" s="47"/>
      <c r="C139" s="48"/>
      <c r="D139" s="49" t="s">
        <v>52</v>
      </c>
      <c r="E139" s="50"/>
      <c r="F139" s="50"/>
      <c r="G139" s="51"/>
      <c r="H139" s="61">
        <f>SUM(H21:H138)</f>
        <v>0</v>
      </c>
      <c r="I139" s="59"/>
      <c r="J139" s="47"/>
      <c r="K139" s="52" t="s">
        <v>31</v>
      </c>
      <c r="L139" s="54">
        <f>SUM(L21:L138)</f>
        <v>0</v>
      </c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</row>
    <row r="141" spans="1:78" ht="12.75" customHeight="1" x14ac:dyDescent="0.25">
      <c r="C141" s="142" t="s">
        <v>44</v>
      </c>
      <c r="D141" s="142"/>
      <c r="E141" s="142"/>
      <c r="F141" s="142"/>
      <c r="G141" s="142"/>
      <c r="H141" s="142"/>
      <c r="I141" s="3"/>
      <c r="J141" s="45"/>
      <c r="K141" s="3"/>
      <c r="L141" s="3"/>
    </row>
    <row r="142" spans="1:78" ht="12.75" customHeight="1" thickBot="1" x14ac:dyDescent="0.3"/>
    <row r="143" spans="1:78" ht="12.75" customHeight="1" x14ac:dyDescent="0.25">
      <c r="C143" s="147" t="s">
        <v>45</v>
      </c>
      <c r="D143" s="148"/>
    </row>
    <row r="144" spans="1:78" ht="12.75" customHeight="1" x14ac:dyDescent="0.25">
      <c r="C144" s="40" t="s">
        <v>20</v>
      </c>
      <c r="D144" s="41" t="s">
        <v>46</v>
      </c>
    </row>
    <row r="145" spans="3:78" s="2" customFormat="1" ht="12.75" customHeight="1" x14ac:dyDescent="0.25">
      <c r="C145" s="42" t="s">
        <v>21</v>
      </c>
      <c r="D145" s="41" t="s">
        <v>47</v>
      </c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  <c r="BH145" s="71"/>
      <c r="BI145" s="71"/>
      <c r="BJ145" s="71"/>
      <c r="BK145" s="71"/>
      <c r="BL145" s="71"/>
      <c r="BM145" s="71"/>
      <c r="BN145" s="71"/>
      <c r="BO145" s="71"/>
      <c r="BP145" s="71"/>
      <c r="BQ145" s="71"/>
      <c r="BR145" s="71"/>
      <c r="BS145" s="71"/>
      <c r="BT145" s="71"/>
      <c r="BU145" s="71"/>
      <c r="BV145" s="71"/>
      <c r="BW145" s="71"/>
      <c r="BX145" s="71"/>
      <c r="BY145" s="71"/>
      <c r="BZ145" s="71"/>
    </row>
    <row r="146" spans="3:78" s="2" customFormat="1" ht="12.75" customHeight="1" x14ac:dyDescent="0.25">
      <c r="C146" s="42" t="s">
        <v>99</v>
      </c>
      <c r="D146" s="41" t="s">
        <v>100</v>
      </c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  <c r="BM146" s="71"/>
      <c r="BN146" s="71"/>
      <c r="BO146" s="71"/>
      <c r="BP146" s="71"/>
      <c r="BQ146" s="71"/>
      <c r="BR146" s="71"/>
      <c r="BS146" s="71"/>
      <c r="BT146" s="71"/>
      <c r="BU146" s="71"/>
      <c r="BV146" s="71"/>
      <c r="BW146" s="71"/>
      <c r="BX146" s="71"/>
      <c r="BY146" s="71"/>
      <c r="BZ146" s="71"/>
    </row>
    <row r="147" spans="3:78" s="2" customFormat="1" ht="12.75" customHeight="1" x14ac:dyDescent="0.25">
      <c r="C147" s="42" t="s">
        <v>22</v>
      </c>
      <c r="D147" s="41" t="s">
        <v>48</v>
      </c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1"/>
      <c r="AL147" s="71"/>
      <c r="AM147" s="71"/>
      <c r="AN147" s="71"/>
      <c r="AO147" s="71"/>
      <c r="AP147" s="71"/>
      <c r="AQ147" s="71"/>
      <c r="AR147" s="71"/>
      <c r="AS147" s="71"/>
      <c r="AT147" s="71"/>
      <c r="AU147" s="71"/>
      <c r="AV147" s="71"/>
      <c r="AW147" s="71"/>
      <c r="AX147" s="71"/>
      <c r="AY147" s="71"/>
      <c r="AZ147" s="71"/>
      <c r="BA147" s="71"/>
      <c r="BB147" s="71"/>
      <c r="BC147" s="71"/>
      <c r="BD147" s="71"/>
      <c r="BE147" s="71"/>
      <c r="BF147" s="71"/>
      <c r="BG147" s="71"/>
      <c r="BH147" s="71"/>
      <c r="BI147" s="71"/>
      <c r="BJ147" s="71"/>
      <c r="BK147" s="71"/>
      <c r="BL147" s="71"/>
      <c r="BM147" s="71"/>
      <c r="BN147" s="71"/>
      <c r="BO147" s="71"/>
      <c r="BP147" s="71"/>
      <c r="BQ147" s="71"/>
      <c r="BR147" s="71"/>
      <c r="BS147" s="71"/>
      <c r="BT147" s="71"/>
      <c r="BU147" s="71"/>
      <c r="BV147" s="71"/>
      <c r="BW147" s="71"/>
      <c r="BX147" s="71"/>
      <c r="BY147" s="71"/>
      <c r="BZ147" s="71"/>
    </row>
    <row r="148" spans="3:78" s="2" customFormat="1" ht="12.75" customHeight="1" x14ac:dyDescent="0.25">
      <c r="C148" s="42" t="s">
        <v>23</v>
      </c>
      <c r="D148" s="41" t="s">
        <v>24</v>
      </c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71"/>
      <c r="AL148" s="71"/>
      <c r="AM148" s="71"/>
      <c r="AN148" s="71"/>
      <c r="AO148" s="71"/>
      <c r="AP148" s="71"/>
      <c r="AQ148" s="71"/>
      <c r="AR148" s="71"/>
      <c r="AS148" s="71"/>
      <c r="AT148" s="71"/>
      <c r="AU148" s="71"/>
      <c r="AV148" s="71"/>
      <c r="AW148" s="71"/>
      <c r="AX148" s="71"/>
      <c r="AY148" s="71"/>
      <c r="AZ148" s="71"/>
      <c r="BA148" s="71"/>
      <c r="BB148" s="71"/>
      <c r="BC148" s="71"/>
      <c r="BD148" s="71"/>
      <c r="BE148" s="71"/>
      <c r="BF148" s="71"/>
      <c r="BG148" s="71"/>
      <c r="BH148" s="71"/>
      <c r="BI148" s="71"/>
      <c r="BJ148" s="71"/>
      <c r="BK148" s="71"/>
      <c r="BL148" s="71"/>
      <c r="BM148" s="71"/>
      <c r="BN148" s="71"/>
      <c r="BO148" s="71"/>
      <c r="BP148" s="71"/>
      <c r="BQ148" s="71"/>
      <c r="BR148" s="71"/>
      <c r="BS148" s="71"/>
      <c r="BT148" s="71"/>
      <c r="BU148" s="71"/>
      <c r="BV148" s="71"/>
      <c r="BW148" s="71"/>
      <c r="BX148" s="71"/>
      <c r="BY148" s="71"/>
      <c r="BZ148" s="71"/>
    </row>
    <row r="149" spans="3:78" s="2" customFormat="1" ht="12.75" customHeight="1" x14ac:dyDescent="0.25">
      <c r="C149" s="42" t="s">
        <v>25</v>
      </c>
      <c r="D149" s="41" t="s">
        <v>26</v>
      </c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  <c r="BY149" s="71"/>
      <c r="BZ149" s="71"/>
    </row>
    <row r="150" spans="3:78" s="2" customFormat="1" ht="12.75" customHeight="1" x14ac:dyDescent="0.25">
      <c r="C150" s="42" t="s">
        <v>27</v>
      </c>
      <c r="D150" s="41" t="s">
        <v>28</v>
      </c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  <c r="BY150" s="71"/>
      <c r="BZ150" s="71"/>
    </row>
    <row r="151" spans="3:78" s="2" customFormat="1" ht="12.75" customHeight="1" x14ac:dyDescent="0.25">
      <c r="C151" s="42" t="s">
        <v>29</v>
      </c>
      <c r="D151" s="41" t="s">
        <v>101</v>
      </c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  <c r="BY151" s="71"/>
      <c r="BZ151" s="71"/>
    </row>
    <row r="152" spans="3:78" s="2" customFormat="1" ht="12.75" customHeight="1" thickBot="1" x14ac:dyDescent="0.3">
      <c r="C152" s="43" t="s">
        <v>30</v>
      </c>
      <c r="D152" s="44" t="s">
        <v>49</v>
      </c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  <c r="BY152" s="71"/>
      <c r="BZ152" s="71"/>
    </row>
    <row r="154" spans="3:78" ht="12.75" customHeight="1" x14ac:dyDescent="0.25">
      <c r="C154" s="3" t="s">
        <v>40</v>
      </c>
    </row>
    <row r="155" spans="3:78" ht="12.75" customHeight="1" x14ac:dyDescent="0.25">
      <c r="C155" s="62" t="s">
        <v>57</v>
      </c>
    </row>
    <row r="156" spans="3:78" ht="12.75" customHeight="1" x14ac:dyDescent="0.25">
      <c r="C156" s="137" t="s">
        <v>58</v>
      </c>
      <c r="D156" s="137"/>
    </row>
    <row r="157" spans="3:78" s="2" customFormat="1" ht="12.75" customHeight="1" x14ac:dyDescent="0.25">
      <c r="C157" s="64" t="s">
        <v>51</v>
      </c>
      <c r="D157" s="63"/>
      <c r="E157" s="63"/>
      <c r="F157" s="63"/>
      <c r="G157" s="63"/>
      <c r="H157" s="63"/>
      <c r="I157" s="63"/>
      <c r="J157" s="63"/>
      <c r="K157" s="63"/>
      <c r="L157" s="63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  <c r="AY157" s="71"/>
      <c r="AZ157" s="71"/>
      <c r="BA157" s="71"/>
      <c r="BB157" s="71"/>
      <c r="BC157" s="71"/>
      <c r="BD157" s="71"/>
      <c r="BE157" s="71"/>
      <c r="BF157" s="71"/>
      <c r="BG157" s="71"/>
      <c r="BH157" s="71"/>
      <c r="BI157" s="71"/>
      <c r="BJ157" s="71"/>
      <c r="BK157" s="71"/>
      <c r="BL157" s="71"/>
      <c r="BM157" s="71"/>
      <c r="BN157" s="71"/>
      <c r="BO157" s="71"/>
      <c r="BP157" s="71"/>
      <c r="BQ157" s="71"/>
      <c r="BR157" s="71"/>
      <c r="BS157" s="71"/>
      <c r="BT157" s="71"/>
      <c r="BU157" s="71"/>
      <c r="BV157" s="71"/>
      <c r="BW157" s="71"/>
      <c r="BX157" s="71"/>
      <c r="BY157" s="71"/>
      <c r="BZ157" s="71"/>
    </row>
    <row r="159" spans="3:78" ht="12.75" customHeight="1" x14ac:dyDescent="0.25">
      <c r="C159" s="3" t="s">
        <v>50</v>
      </c>
      <c r="D159" s="3"/>
      <c r="E159" s="3"/>
      <c r="F159" s="3"/>
      <c r="G159" s="3"/>
      <c r="H159" s="3"/>
    </row>
  </sheetData>
  <mergeCells count="11">
    <mergeCell ref="E16:F16"/>
    <mergeCell ref="C141:H141"/>
    <mergeCell ref="C143:D143"/>
    <mergeCell ref="C156:D156"/>
    <mergeCell ref="G1:H3"/>
    <mergeCell ref="C13:D14"/>
    <mergeCell ref="E13:J13"/>
    <mergeCell ref="E14:F14"/>
    <mergeCell ref="E15:F15"/>
    <mergeCell ref="E17:F17"/>
    <mergeCell ref="E18:F18"/>
  </mergeCells>
  <conditionalFormatting sqref="A23:A32">
    <cfRule type="containsText" dxfId="23" priority="25" operator="containsText" text="Z">
      <formula>NOT(ISERROR(SEARCH("Z",A23)))</formula>
    </cfRule>
    <cfRule type="containsText" dxfId="22" priority="26" operator="containsText" text="S">
      <formula>NOT(ISERROR(SEARCH("S",A23)))</formula>
    </cfRule>
  </conditionalFormatting>
  <conditionalFormatting sqref="A35:A44">
    <cfRule type="containsText" dxfId="21" priority="23" operator="containsText" text="Z">
      <formula>NOT(ISERROR(SEARCH("Z",A35)))</formula>
    </cfRule>
    <cfRule type="containsText" dxfId="20" priority="24" operator="containsText" text="S">
      <formula>NOT(ISERROR(SEARCH("S",A35)))</formula>
    </cfRule>
  </conditionalFormatting>
  <conditionalFormatting sqref="A47:A51">
    <cfRule type="containsText" dxfId="19" priority="21" operator="containsText" text="Z">
      <formula>NOT(ISERROR(SEARCH("Z",A47)))</formula>
    </cfRule>
    <cfRule type="containsText" dxfId="18" priority="22" operator="containsText" text="S">
      <formula>NOT(ISERROR(SEARCH("S",A47)))</formula>
    </cfRule>
  </conditionalFormatting>
  <conditionalFormatting sqref="A54">
    <cfRule type="containsText" dxfId="17" priority="19" operator="containsText" text="Z">
      <formula>NOT(ISERROR(SEARCH("Z",A54)))</formula>
    </cfRule>
    <cfRule type="containsText" dxfId="16" priority="20" operator="containsText" text="S">
      <formula>NOT(ISERROR(SEARCH("S",A54)))</formula>
    </cfRule>
  </conditionalFormatting>
  <conditionalFormatting sqref="A59:A61">
    <cfRule type="containsText" dxfId="15" priority="17" operator="containsText" text="Z">
      <formula>NOT(ISERROR(SEARCH("Z",A59)))</formula>
    </cfRule>
    <cfRule type="containsText" dxfId="14" priority="18" operator="containsText" text="S">
      <formula>NOT(ISERROR(SEARCH("S",A59)))</formula>
    </cfRule>
  </conditionalFormatting>
  <conditionalFormatting sqref="A68:A77">
    <cfRule type="containsText" dxfId="13" priority="15" operator="containsText" text="Z">
      <formula>NOT(ISERROR(SEARCH("Z",A68)))</formula>
    </cfRule>
    <cfRule type="containsText" dxfId="12" priority="16" operator="containsText" text="S">
      <formula>NOT(ISERROR(SEARCH("S",A68)))</formula>
    </cfRule>
  </conditionalFormatting>
  <conditionalFormatting sqref="A80:A83">
    <cfRule type="containsText" dxfId="11" priority="13" operator="containsText" text="Z">
      <formula>NOT(ISERROR(SEARCH("Z",A80)))</formula>
    </cfRule>
    <cfRule type="containsText" dxfId="10" priority="14" operator="containsText" text="S">
      <formula>NOT(ISERROR(SEARCH("S",A80)))</formula>
    </cfRule>
  </conditionalFormatting>
  <conditionalFormatting sqref="A86:A93">
    <cfRule type="containsText" dxfId="9" priority="11" operator="containsText" text="Z">
      <formula>NOT(ISERROR(SEARCH("Z",A86)))</formula>
    </cfRule>
    <cfRule type="containsText" dxfId="8" priority="12" operator="containsText" text="S">
      <formula>NOT(ISERROR(SEARCH("S",A86)))</formula>
    </cfRule>
  </conditionalFormatting>
  <conditionalFormatting sqref="A96:A99">
    <cfRule type="containsText" dxfId="7" priority="9" operator="containsText" text="Z">
      <formula>NOT(ISERROR(SEARCH("Z",A96)))</formula>
    </cfRule>
    <cfRule type="containsText" dxfId="6" priority="10" operator="containsText" text="S">
      <formula>NOT(ISERROR(SEARCH("S",A96)))</formula>
    </cfRule>
  </conditionalFormatting>
  <conditionalFormatting sqref="A102:A111">
    <cfRule type="containsText" dxfId="5" priority="7" operator="containsText" text="Z">
      <formula>NOT(ISERROR(SEARCH("Z",A102)))</formula>
    </cfRule>
    <cfRule type="containsText" dxfId="4" priority="8" operator="containsText" text="S">
      <formula>NOT(ISERROR(SEARCH("S",A102)))</formula>
    </cfRule>
  </conditionalFormatting>
  <conditionalFormatting sqref="A114:A119">
    <cfRule type="containsText" dxfId="3" priority="3" operator="containsText" text="Z">
      <formula>NOT(ISERROR(SEARCH("Z",A114)))</formula>
    </cfRule>
    <cfRule type="containsText" dxfId="2" priority="4" operator="containsText" text="S">
      <formula>NOT(ISERROR(SEARCH("S",A114)))</formula>
    </cfRule>
  </conditionalFormatting>
  <conditionalFormatting sqref="A128:A131">
    <cfRule type="containsText" dxfId="1" priority="1" operator="containsText" text="Z">
      <formula>NOT(ISERROR(SEARCH("Z",A128)))</formula>
    </cfRule>
    <cfRule type="containsText" dxfId="0" priority="2" operator="containsText" text="S">
      <formula>NOT(ISERROR(SEARCH("S",A128)))</formula>
    </cfRule>
  </conditionalFormatting>
  <hyperlinks>
    <hyperlink ref="G1:H3" r:id="rId1" display="https://www.arkys.cz/cs/" xr:uid="{61B92C51-B263-4AC5-BD90-852C18B4D1CF}"/>
    <hyperlink ref="B23" r:id="rId2" location="item2882" xr:uid="{50FFFF74-DF39-4EAF-968C-B29B1F12FF15}"/>
    <hyperlink ref="B25" r:id="rId3" location="item2884" xr:uid="{6CFD6F68-EE76-4BC1-B41B-FDD40C839D38}"/>
    <hyperlink ref="B26" r:id="rId4" location="item2884" xr:uid="{CF97BBAE-9E67-4203-91C1-93E35099187C}"/>
    <hyperlink ref="B27" r:id="rId5" location="item2884" xr:uid="{D3A164FE-3C56-4550-97FC-F7DF17AA8776}"/>
    <hyperlink ref="B28" r:id="rId6" location="item2884" xr:uid="{BFD637DF-01EA-4E6D-981F-D3C8439E16B0}"/>
    <hyperlink ref="B30" r:id="rId7" location="item2885" xr:uid="{C2F026E1-3E53-4BED-AF00-AE39278FD423}"/>
    <hyperlink ref="B31" r:id="rId8" location="item2885" xr:uid="{62265A52-8DB6-4850-BA88-668B75177FB8}"/>
    <hyperlink ref="B32" r:id="rId9" location="item2885" xr:uid="{A9F1C574-B72D-4BD5-A90B-98B1BE0D6628}"/>
    <hyperlink ref="B35" r:id="rId10" location="item2888" xr:uid="{51B9BA1F-70C5-4109-8803-70A0A610ED80}"/>
    <hyperlink ref="B37" r:id="rId11" location="item2889" xr:uid="{2363E179-17CB-4E2D-9480-25280E60EC95}"/>
    <hyperlink ref="B38" r:id="rId12" location="item2889" xr:uid="{9D454DF3-5FB7-48CE-A4AB-ED03AC6B09CA}"/>
    <hyperlink ref="B39" r:id="rId13" location="item2889" xr:uid="{ADB7995B-E43F-4E23-AA37-FAD44004D0DC}"/>
    <hyperlink ref="B40" r:id="rId14" location="item2889" xr:uid="{A01F8F4F-29D8-46ED-A813-6497D564F087}"/>
    <hyperlink ref="B42" r:id="rId15" location="item2892" xr:uid="{02603859-9588-44C3-ABB9-A7BB4E60BBC9}"/>
    <hyperlink ref="B43" r:id="rId16" location="item2892" xr:uid="{FB5120D1-4B19-43E3-BFB7-D15203A26F80}"/>
    <hyperlink ref="B44" r:id="rId17" location="item2892" xr:uid="{B648ADBF-AD3F-4AAA-A674-ED04D7CDD81F}"/>
    <hyperlink ref="B47" r:id="rId18" location="item2854" xr:uid="{349CFECD-0E03-40C9-A4F3-6CB74934D9E6}"/>
    <hyperlink ref="B48:B51" r:id="rId19" location="item2854" display="www" xr:uid="{74CFA693-E026-4D8F-96BE-08CC705FB631}"/>
    <hyperlink ref="B54" r:id="rId20" location="item2855" xr:uid="{6E4496F4-C9D5-4EF8-BE8F-2D210AD7A04A}"/>
    <hyperlink ref="B59" r:id="rId21" location="item2833" xr:uid="{B2CB46D2-3C01-4E3E-8B7D-A1E97673DE27}"/>
    <hyperlink ref="B60" r:id="rId22" location="item2833" xr:uid="{36D5F3E9-949F-4C1D-9E22-DE77A8F051FB}"/>
    <hyperlink ref="B61" r:id="rId23" location="item2833" xr:uid="{E9CB0113-AB54-4FF2-AED8-03B6725C622E}"/>
    <hyperlink ref="B57" r:id="rId24" location="item2837" xr:uid="{29AC7B7C-4203-4F6B-9C33-A577A3B98E00}"/>
    <hyperlink ref="B58" r:id="rId25" location="item2840" xr:uid="{7A2D50BD-5E90-49BB-BF24-137F73CD1C8A}"/>
    <hyperlink ref="B62" r:id="rId26" location="item2839" xr:uid="{CFA567A9-1939-4B06-882E-63E5EEEAE51D}"/>
    <hyperlink ref="B63" r:id="rId27" location="item2839" xr:uid="{BF2A4BB1-1FA2-46AF-ACED-B22664D0523A}"/>
    <hyperlink ref="B64:B65" r:id="rId28" location="item2838" display="www" xr:uid="{ACB722BE-EDDE-4E2B-822F-52F2A8DFE46B}"/>
    <hyperlink ref="B68" r:id="rId29" location="item2861" xr:uid="{9B4856DF-85B8-43A5-BBFC-D78CC3A4DC52}"/>
    <hyperlink ref="B70" r:id="rId30" location="item2861" xr:uid="{175D2F6A-2255-4AFB-B3F2-2537709347AE}"/>
    <hyperlink ref="B71" r:id="rId31" location="item2861" xr:uid="{79414003-996F-42DB-9818-7D206B4D4054}"/>
    <hyperlink ref="B72" r:id="rId32" location="item2861" xr:uid="{FE9F75D7-8709-4D38-A935-1FCAD2DE231E}"/>
    <hyperlink ref="B73" r:id="rId33" location="item2861" xr:uid="{8E009459-5FB0-46B8-B97A-54590BC656DA}"/>
    <hyperlink ref="B75" r:id="rId34" location="item2861" xr:uid="{B8228CFF-8D68-468B-A53D-84195C3E1687}"/>
    <hyperlink ref="B76" r:id="rId35" location="item2861" xr:uid="{F618FE39-A79C-4484-867C-08C9AF779685}"/>
    <hyperlink ref="B77" r:id="rId36" location="item2861" xr:uid="{69A723B4-9186-44D3-B2A2-03626DBDC56A}"/>
    <hyperlink ref="B80" r:id="rId37" location="item2856" xr:uid="{01423050-A180-4FE5-B203-922F0AAFDFC6}"/>
    <hyperlink ref="B81:B83" r:id="rId38" location="item2856" display="www" xr:uid="{7714365F-022E-4DC3-88D8-267A5E63BD06}"/>
    <hyperlink ref="B86" r:id="rId39" location="item2862" xr:uid="{30247ACC-BDF4-4541-BFDB-0DD1DD91F1AA}"/>
    <hyperlink ref="B87:B89" r:id="rId40" location="item2862" display="www" xr:uid="{CB7A3AE7-0D88-4A83-9F51-CA51380704D1}"/>
    <hyperlink ref="B91" r:id="rId41" location="item2862" xr:uid="{C121B5E9-4B6B-499C-ACB4-0A5513E42BD4}"/>
    <hyperlink ref="B92:B93" r:id="rId42" location="item2862" display="www" xr:uid="{B941C4E3-F576-43E2-8C3F-4330B2CD2839}"/>
    <hyperlink ref="B99" r:id="rId43" location="item2857" xr:uid="{C4A71427-4590-450C-A76E-FB096CE580C2}"/>
    <hyperlink ref="B96:B98" r:id="rId44" location="item2857" display="www" xr:uid="{1FC133C0-97CC-4A3E-AD21-51EE4DD9CDD0}"/>
    <hyperlink ref="B102:B104" r:id="rId45" location="item2865" display="www" xr:uid="{DEAE79D5-8188-4458-9AB6-65CC70976C39}"/>
    <hyperlink ref="B105:B111" r:id="rId46" location="item2865" display="www" xr:uid="{9CCCA3DF-5E01-49BA-BEFA-5855B73BBDFA}"/>
    <hyperlink ref="B114" r:id="rId47" location="item2860" xr:uid="{B3A37658-76CB-42DD-ACB3-112DD78FAF9F}"/>
    <hyperlink ref="B115:B117" r:id="rId48" location="item2860" display="www" xr:uid="{8DBD0531-9041-4EA0-AD19-72E5460B4EE0}"/>
    <hyperlink ref="B120" r:id="rId49" location="item2912" xr:uid="{BB38C5CA-5B02-4688-A9F5-33207EF9AF97}"/>
    <hyperlink ref="B128" r:id="rId50" location="item2845" xr:uid="{360A8F4E-C1DF-4990-A7EE-AC5BEB7EF50E}"/>
    <hyperlink ref="B129:B131" r:id="rId51" location="item2845" display="www" xr:uid="{8E4CAFC6-6DE9-4B84-8F01-A6A25009C494}"/>
    <hyperlink ref="B137" r:id="rId52" location="item2853" xr:uid="{E14EF710-DB5D-4774-8520-DE95EDD195D1}"/>
    <hyperlink ref="B134" r:id="rId53" location="item2848" xr:uid="{4D7EFD26-311B-44A5-9549-0464FEE1D232}"/>
    <hyperlink ref="C156" r:id="rId54" display="Podmienky dopravy systému MERKUR 2 ZADARMO nájdete na: www.arkys.cz/cs/doprava" xr:uid="{BFD3DF5C-03A0-41D5-BE35-F39C34197B1C}"/>
    <hyperlink ref="B123" r:id="rId55" location="item2911" xr:uid="{3D201E5C-FE9D-44DB-9FAC-D338871574A4}"/>
    <hyperlink ref="B124:B125" r:id="rId56" location="item2911" display="www" xr:uid="{9C2A12AC-3671-451A-8557-42983BC5E591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57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E3440-7E17-4A08-BA5B-BA86FA22663F}">
  <sheetPr>
    <tabColor rgb="FFFFC000"/>
  </sheetPr>
  <dimension ref="A1:BZ295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49" t="e" vm="1">
        <v>#VALUE!</v>
      </c>
      <c r="H1" s="149"/>
    </row>
    <row r="2" spans="1:78" ht="20.100000000000001" customHeight="1" x14ac:dyDescent="0.25">
      <c r="B2" s="4"/>
      <c r="D2" s="65" t="s">
        <v>59</v>
      </c>
      <c r="E2" s="15"/>
      <c r="G2" s="149"/>
      <c r="H2" s="149"/>
      <c r="I2" s="3"/>
      <c r="J2" s="3"/>
    </row>
    <row r="3" spans="1:78" ht="20.100000000000001" customHeight="1" x14ac:dyDescent="0.25">
      <c r="B3" s="4"/>
      <c r="D3" s="66" t="s">
        <v>106</v>
      </c>
      <c r="E3" s="14"/>
      <c r="F3" s="5"/>
      <c r="G3" s="149"/>
      <c r="H3" s="149"/>
      <c r="I3" s="3"/>
      <c r="J3" s="3"/>
      <c r="K3" s="6"/>
      <c r="L3" s="6"/>
    </row>
    <row r="4" spans="1:78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28" t="s">
        <v>17</v>
      </c>
      <c r="D16" s="30" t="s">
        <v>53</v>
      </c>
      <c r="E16" s="159" t="s">
        <v>8</v>
      </c>
      <c r="F16" s="160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22" t="s">
        <v>4</v>
      </c>
      <c r="D17" s="31" t="s">
        <v>54</v>
      </c>
      <c r="E17" s="157" t="s">
        <v>8</v>
      </c>
      <c r="F17" s="158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113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60</v>
      </c>
      <c r="H22" s="107"/>
    </row>
    <row r="23" spans="1:78" s="71" customFormat="1" ht="12.75" customHeight="1" x14ac:dyDescent="0.2">
      <c r="A23" s="81"/>
      <c r="B23" s="98" t="s">
        <v>108</v>
      </c>
      <c r="C23" s="83" t="s">
        <v>698</v>
      </c>
      <c r="D23" s="12" t="s">
        <v>699</v>
      </c>
      <c r="E23" s="85"/>
      <c r="F23" s="84" t="s">
        <v>110</v>
      </c>
      <c r="G23" s="86">
        <f t="shared" ref="G23:G37" si="0">I23*(1-J23)</f>
        <v>6.48</v>
      </c>
      <c r="H23" s="105">
        <f t="shared" ref="H23:H37" si="1">E23*G23</f>
        <v>0</v>
      </c>
      <c r="I23" s="86">
        <v>6.48</v>
      </c>
      <c r="J23" s="87">
        <f>H$16/100</f>
        <v>0</v>
      </c>
      <c r="K23" s="88">
        <v>0.77</v>
      </c>
      <c r="L23" s="89">
        <f t="shared" ref="L23:L37" si="2">E23*K23</f>
        <v>0</v>
      </c>
    </row>
    <row r="24" spans="1:78" s="71" customFormat="1" ht="6.95" customHeight="1" x14ac:dyDescent="0.2">
      <c r="A24" s="81"/>
      <c r="B24" s="98"/>
      <c r="C24" s="90"/>
      <c r="D24" s="12"/>
      <c r="E24" s="91"/>
      <c r="F24" s="84"/>
      <c r="G24" s="86"/>
      <c r="H24" s="106"/>
      <c r="I24" s="86"/>
      <c r="J24" s="92"/>
      <c r="K24" s="88"/>
      <c r="L24" s="89"/>
    </row>
    <row r="25" spans="1:78" s="71" customFormat="1" ht="12.75" customHeight="1" x14ac:dyDescent="0.2">
      <c r="A25" s="81"/>
      <c r="B25" s="98" t="s">
        <v>108</v>
      </c>
      <c r="C25" s="83" t="s">
        <v>700</v>
      </c>
      <c r="D25" s="12" t="s">
        <v>701</v>
      </c>
      <c r="E25" s="85"/>
      <c r="F25" s="84" t="s">
        <v>110</v>
      </c>
      <c r="G25" s="86">
        <f t="shared" si="0"/>
        <v>8.9600000000000009</v>
      </c>
      <c r="H25" s="105">
        <f t="shared" si="1"/>
        <v>0</v>
      </c>
      <c r="I25" s="86">
        <v>8.9600000000000009</v>
      </c>
      <c r="J25" s="87">
        <f t="shared" ref="J25:J37" si="3">H$16/100</f>
        <v>0</v>
      </c>
      <c r="K25" s="88">
        <v>1.25</v>
      </c>
      <c r="L25" s="89">
        <f t="shared" si="2"/>
        <v>0</v>
      </c>
    </row>
    <row r="26" spans="1:78" s="71" customFormat="1" ht="12.75" customHeight="1" x14ac:dyDescent="0.2">
      <c r="A26" s="81"/>
      <c r="B26" s="98" t="s">
        <v>108</v>
      </c>
      <c r="C26" s="83" t="s">
        <v>702</v>
      </c>
      <c r="D26" s="12" t="s">
        <v>703</v>
      </c>
      <c r="E26" s="85"/>
      <c r="F26" s="84" t="s">
        <v>110</v>
      </c>
      <c r="G26" s="86">
        <f t="shared" si="0"/>
        <v>10.56</v>
      </c>
      <c r="H26" s="105">
        <f t="shared" si="1"/>
        <v>0</v>
      </c>
      <c r="I26" s="86">
        <v>10.56</v>
      </c>
      <c r="J26" s="87">
        <f t="shared" si="3"/>
        <v>0</v>
      </c>
      <c r="K26" s="88">
        <v>1.35</v>
      </c>
      <c r="L26" s="89">
        <f t="shared" si="2"/>
        <v>0</v>
      </c>
    </row>
    <row r="27" spans="1:78" s="71" customFormat="1" ht="12.75" customHeight="1" x14ac:dyDescent="0.2">
      <c r="A27" s="81"/>
      <c r="B27" s="98" t="s">
        <v>108</v>
      </c>
      <c r="C27" s="83" t="s">
        <v>704</v>
      </c>
      <c r="D27" s="12" t="s">
        <v>705</v>
      </c>
      <c r="E27" s="85"/>
      <c r="F27" s="84" t="s">
        <v>110</v>
      </c>
      <c r="G27" s="86">
        <f t="shared" si="0"/>
        <v>12.84</v>
      </c>
      <c r="H27" s="105">
        <f t="shared" si="1"/>
        <v>0</v>
      </c>
      <c r="I27" s="86">
        <v>12.84</v>
      </c>
      <c r="J27" s="87">
        <f t="shared" si="3"/>
        <v>0</v>
      </c>
      <c r="K27" s="88">
        <v>1.99</v>
      </c>
      <c r="L27" s="89">
        <f t="shared" si="2"/>
        <v>0</v>
      </c>
    </row>
    <row r="28" spans="1:78" s="71" customFormat="1" ht="12.75" customHeight="1" x14ac:dyDescent="0.2">
      <c r="A28" s="81"/>
      <c r="B28" s="98" t="s">
        <v>108</v>
      </c>
      <c r="C28" s="83" t="s">
        <v>706</v>
      </c>
      <c r="D28" s="12" t="s">
        <v>707</v>
      </c>
      <c r="E28" s="85"/>
      <c r="F28" s="84" t="s">
        <v>110</v>
      </c>
      <c r="G28" s="86">
        <f t="shared" si="0"/>
        <v>17.2</v>
      </c>
      <c r="H28" s="105">
        <f t="shared" si="1"/>
        <v>0</v>
      </c>
      <c r="I28" s="86">
        <v>17.2</v>
      </c>
      <c r="J28" s="87">
        <f t="shared" si="3"/>
        <v>0</v>
      </c>
      <c r="K28" s="88">
        <v>2.56</v>
      </c>
      <c r="L28" s="89">
        <f t="shared" si="2"/>
        <v>0</v>
      </c>
    </row>
    <row r="29" spans="1:78" s="71" customFormat="1" ht="12.75" customHeight="1" x14ac:dyDescent="0.2">
      <c r="A29" s="81"/>
      <c r="B29" s="98" t="s">
        <v>108</v>
      </c>
      <c r="C29" s="83" t="s">
        <v>708</v>
      </c>
      <c r="D29" s="12" t="s">
        <v>709</v>
      </c>
      <c r="E29" s="85"/>
      <c r="F29" s="84" t="s">
        <v>110</v>
      </c>
      <c r="G29" s="86">
        <f t="shared" si="0"/>
        <v>25.96</v>
      </c>
      <c r="H29" s="105">
        <f t="shared" si="1"/>
        <v>0</v>
      </c>
      <c r="I29" s="86">
        <v>25.96</v>
      </c>
      <c r="J29" s="87">
        <f t="shared" si="3"/>
        <v>0</v>
      </c>
      <c r="K29" s="88">
        <v>3.54</v>
      </c>
      <c r="L29" s="89">
        <f t="shared" si="2"/>
        <v>0</v>
      </c>
    </row>
    <row r="30" spans="1:78" s="71" customFormat="1" ht="12.75" customHeight="1" x14ac:dyDescent="0.2">
      <c r="A30" s="81"/>
      <c r="B30" s="98" t="s">
        <v>108</v>
      </c>
      <c r="C30" s="83" t="s">
        <v>710</v>
      </c>
      <c r="D30" s="12" t="s">
        <v>711</v>
      </c>
      <c r="E30" s="85"/>
      <c r="F30" s="84" t="s">
        <v>110</v>
      </c>
      <c r="G30" s="86">
        <f t="shared" si="0"/>
        <v>31.8</v>
      </c>
      <c r="H30" s="105">
        <f t="shared" si="1"/>
        <v>0</v>
      </c>
      <c r="I30" s="86">
        <v>31.8</v>
      </c>
      <c r="J30" s="87">
        <f t="shared" si="3"/>
        <v>0</v>
      </c>
      <c r="K30" s="88">
        <v>4.1900000000000004</v>
      </c>
      <c r="L30" s="89">
        <f t="shared" si="2"/>
        <v>0</v>
      </c>
    </row>
    <row r="31" spans="1:78" s="71" customFormat="1" ht="6.95" customHeight="1" x14ac:dyDescent="0.2">
      <c r="A31" s="81"/>
      <c r="B31" s="98"/>
      <c r="C31" s="90"/>
      <c r="D31" s="12"/>
      <c r="E31" s="91"/>
      <c r="F31" s="84"/>
      <c r="G31" s="86"/>
      <c r="H31" s="106"/>
      <c r="I31" s="86"/>
      <c r="J31" s="92"/>
      <c r="K31" s="88"/>
      <c r="L31" s="89"/>
    </row>
    <row r="32" spans="1:78" s="71" customFormat="1" ht="12.75" customHeight="1" x14ac:dyDescent="0.2">
      <c r="A32" s="81"/>
      <c r="B32" s="98" t="s">
        <v>108</v>
      </c>
      <c r="C32" s="83" t="s">
        <v>712</v>
      </c>
      <c r="D32" s="12" t="s">
        <v>713</v>
      </c>
      <c r="E32" s="85"/>
      <c r="F32" s="84" t="s">
        <v>110</v>
      </c>
      <c r="G32" s="86">
        <f t="shared" si="0"/>
        <v>13.44</v>
      </c>
      <c r="H32" s="105">
        <f t="shared" si="1"/>
        <v>0</v>
      </c>
      <c r="I32" s="86">
        <v>13.44</v>
      </c>
      <c r="J32" s="87">
        <f t="shared" si="3"/>
        <v>0</v>
      </c>
      <c r="K32" s="88">
        <v>1.93</v>
      </c>
      <c r="L32" s="89">
        <f t="shared" si="2"/>
        <v>0</v>
      </c>
    </row>
    <row r="33" spans="1:12" s="71" customFormat="1" ht="12.75" customHeight="1" x14ac:dyDescent="0.2">
      <c r="A33" s="81"/>
      <c r="B33" s="98" t="s">
        <v>108</v>
      </c>
      <c r="C33" s="83" t="s">
        <v>714</v>
      </c>
      <c r="D33" s="12" t="s">
        <v>715</v>
      </c>
      <c r="E33" s="85"/>
      <c r="F33" s="84" t="s">
        <v>110</v>
      </c>
      <c r="G33" s="86">
        <f t="shared" si="0"/>
        <v>15.08</v>
      </c>
      <c r="H33" s="105">
        <f t="shared" si="1"/>
        <v>0</v>
      </c>
      <c r="I33" s="86">
        <v>15.08</v>
      </c>
      <c r="J33" s="87">
        <f t="shared" si="3"/>
        <v>0</v>
      </c>
      <c r="K33" s="88">
        <v>2.25</v>
      </c>
      <c r="L33" s="89">
        <f t="shared" si="2"/>
        <v>0</v>
      </c>
    </row>
    <row r="34" spans="1:12" s="71" customFormat="1" ht="12.75" customHeight="1" x14ac:dyDescent="0.2">
      <c r="A34" s="81"/>
      <c r="B34" s="98" t="s">
        <v>108</v>
      </c>
      <c r="C34" s="83" t="s">
        <v>716</v>
      </c>
      <c r="D34" s="12" t="s">
        <v>717</v>
      </c>
      <c r="E34" s="85"/>
      <c r="F34" s="84" t="s">
        <v>110</v>
      </c>
      <c r="G34" s="86">
        <f t="shared" si="0"/>
        <v>18.559999999999999</v>
      </c>
      <c r="H34" s="105">
        <f t="shared" si="1"/>
        <v>0</v>
      </c>
      <c r="I34" s="86">
        <v>18.559999999999999</v>
      </c>
      <c r="J34" s="87">
        <f t="shared" si="3"/>
        <v>0</v>
      </c>
      <c r="K34" s="88">
        <v>2.5</v>
      </c>
      <c r="L34" s="89">
        <f t="shared" si="2"/>
        <v>0</v>
      </c>
    </row>
    <row r="35" spans="1:12" s="71" customFormat="1" ht="12.75" customHeight="1" x14ac:dyDescent="0.2">
      <c r="A35" s="81"/>
      <c r="B35" s="98" t="s">
        <v>108</v>
      </c>
      <c r="C35" s="83" t="s">
        <v>718</v>
      </c>
      <c r="D35" s="12" t="s">
        <v>719</v>
      </c>
      <c r="E35" s="85"/>
      <c r="F35" s="84" t="s">
        <v>110</v>
      </c>
      <c r="G35" s="86">
        <f t="shared" si="0"/>
        <v>25.96</v>
      </c>
      <c r="H35" s="105">
        <f t="shared" si="1"/>
        <v>0</v>
      </c>
      <c r="I35" s="86">
        <v>25.96</v>
      </c>
      <c r="J35" s="87">
        <f t="shared" si="3"/>
        <v>0</v>
      </c>
      <c r="K35" s="88">
        <v>3.48</v>
      </c>
      <c r="L35" s="89">
        <f t="shared" si="2"/>
        <v>0</v>
      </c>
    </row>
    <row r="36" spans="1:12" s="71" customFormat="1" ht="12.75" customHeight="1" x14ac:dyDescent="0.2">
      <c r="A36" s="81"/>
      <c r="B36" s="98" t="s">
        <v>108</v>
      </c>
      <c r="C36" s="83" t="s">
        <v>720</v>
      </c>
      <c r="D36" s="12" t="s">
        <v>721</v>
      </c>
      <c r="E36" s="85"/>
      <c r="F36" s="84" t="s">
        <v>110</v>
      </c>
      <c r="G36" s="86">
        <f t="shared" si="0"/>
        <v>29.68</v>
      </c>
      <c r="H36" s="105">
        <f t="shared" si="1"/>
        <v>0</v>
      </c>
      <c r="I36" s="86">
        <v>29.68</v>
      </c>
      <c r="J36" s="87">
        <f t="shared" si="3"/>
        <v>0</v>
      </c>
      <c r="K36" s="88">
        <v>4.12</v>
      </c>
      <c r="L36" s="89">
        <f t="shared" si="2"/>
        <v>0</v>
      </c>
    </row>
    <row r="37" spans="1:12" s="71" customFormat="1" ht="12.75" customHeight="1" x14ac:dyDescent="0.2">
      <c r="A37" s="81"/>
      <c r="B37" s="98" t="s">
        <v>108</v>
      </c>
      <c r="C37" s="83" t="s">
        <v>722</v>
      </c>
      <c r="D37" s="12" t="s">
        <v>723</v>
      </c>
      <c r="E37" s="85"/>
      <c r="F37" s="84" t="s">
        <v>110</v>
      </c>
      <c r="G37" s="86">
        <f t="shared" si="0"/>
        <v>35.96</v>
      </c>
      <c r="H37" s="105">
        <f t="shared" si="1"/>
        <v>0</v>
      </c>
      <c r="I37" s="86">
        <v>35.96</v>
      </c>
      <c r="J37" s="87">
        <f t="shared" si="3"/>
        <v>0</v>
      </c>
      <c r="K37" s="88">
        <v>4.75</v>
      </c>
      <c r="L37" s="89">
        <f t="shared" si="2"/>
        <v>0</v>
      </c>
    </row>
    <row r="38" spans="1:12" ht="12.75" customHeight="1" x14ac:dyDescent="0.25">
      <c r="H38" s="107"/>
      <c r="I38" s="109"/>
    </row>
    <row r="39" spans="1:12" ht="12.75" customHeight="1" x14ac:dyDescent="0.25">
      <c r="D39" s="18" t="s">
        <v>61</v>
      </c>
      <c r="H39" s="107"/>
      <c r="I39" s="109"/>
    </row>
    <row r="40" spans="1:12" s="71" customFormat="1" ht="12.75" customHeight="1" x14ac:dyDescent="0.2">
      <c r="A40" s="81"/>
      <c r="B40" s="98" t="s">
        <v>108</v>
      </c>
      <c r="C40" s="83" t="s">
        <v>724</v>
      </c>
      <c r="D40" s="12" t="s">
        <v>725</v>
      </c>
      <c r="E40" s="85"/>
      <c r="F40" s="84" t="s">
        <v>110</v>
      </c>
      <c r="G40" s="86">
        <f t="shared" ref="G40:G54" si="4">I40*(1-J40)</f>
        <v>6.48</v>
      </c>
      <c r="H40" s="105">
        <f t="shared" ref="H40:H54" si="5">E40*G40</f>
        <v>0</v>
      </c>
      <c r="I40" s="86">
        <v>6.48</v>
      </c>
      <c r="J40" s="87">
        <f t="shared" ref="J40:J54" si="6">H$16/100</f>
        <v>0</v>
      </c>
      <c r="K40" s="88">
        <v>0.82</v>
      </c>
      <c r="L40" s="89">
        <f t="shared" ref="L40:L54" si="7">E40*K40</f>
        <v>0</v>
      </c>
    </row>
    <row r="41" spans="1:12" s="71" customFormat="1" ht="6.95" customHeight="1" x14ac:dyDescent="0.2">
      <c r="A41" s="81"/>
      <c r="B41" s="98"/>
      <c r="C41" s="90"/>
      <c r="D41" s="12"/>
      <c r="E41" s="91"/>
      <c r="F41" s="84"/>
      <c r="G41" s="86"/>
      <c r="H41" s="106"/>
      <c r="I41" s="86"/>
      <c r="J41" s="92"/>
      <c r="K41" s="88"/>
      <c r="L41" s="89"/>
    </row>
    <row r="42" spans="1:12" s="71" customFormat="1" ht="12.75" customHeight="1" x14ac:dyDescent="0.2">
      <c r="A42" s="81"/>
      <c r="B42" s="98" t="s">
        <v>108</v>
      </c>
      <c r="C42" s="83" t="s">
        <v>726</v>
      </c>
      <c r="D42" s="12" t="s">
        <v>727</v>
      </c>
      <c r="E42" s="85"/>
      <c r="F42" s="84" t="s">
        <v>110</v>
      </c>
      <c r="G42" s="86">
        <f t="shared" si="4"/>
        <v>8.9600000000000009</v>
      </c>
      <c r="H42" s="105">
        <f t="shared" si="5"/>
        <v>0</v>
      </c>
      <c r="I42" s="86">
        <v>8.9600000000000009</v>
      </c>
      <c r="J42" s="87">
        <f t="shared" si="6"/>
        <v>0</v>
      </c>
      <c r="K42" s="88">
        <v>1.46</v>
      </c>
      <c r="L42" s="89">
        <f t="shared" si="7"/>
        <v>0</v>
      </c>
    </row>
    <row r="43" spans="1:12" s="71" customFormat="1" ht="12.75" customHeight="1" x14ac:dyDescent="0.2">
      <c r="A43" s="81"/>
      <c r="B43" s="98" t="s">
        <v>108</v>
      </c>
      <c r="C43" s="83" t="s">
        <v>728</v>
      </c>
      <c r="D43" s="12" t="s">
        <v>729</v>
      </c>
      <c r="E43" s="85"/>
      <c r="F43" s="84" t="s">
        <v>110</v>
      </c>
      <c r="G43" s="86">
        <f t="shared" si="4"/>
        <v>10.56</v>
      </c>
      <c r="H43" s="105">
        <f t="shared" si="5"/>
        <v>0</v>
      </c>
      <c r="I43" s="86">
        <v>10.56</v>
      </c>
      <c r="J43" s="87">
        <f t="shared" si="6"/>
        <v>0</v>
      </c>
      <c r="K43" s="88">
        <v>1.78</v>
      </c>
      <c r="L43" s="89">
        <f t="shared" si="7"/>
        <v>0</v>
      </c>
    </row>
    <row r="44" spans="1:12" s="71" customFormat="1" ht="12.75" customHeight="1" x14ac:dyDescent="0.2">
      <c r="A44" s="81"/>
      <c r="B44" s="98" t="s">
        <v>108</v>
      </c>
      <c r="C44" s="83" t="s">
        <v>730</v>
      </c>
      <c r="D44" s="12" t="s">
        <v>731</v>
      </c>
      <c r="E44" s="85"/>
      <c r="F44" s="84" t="s">
        <v>110</v>
      </c>
      <c r="G44" s="86">
        <f t="shared" si="4"/>
        <v>12.84</v>
      </c>
      <c r="H44" s="105">
        <f t="shared" si="5"/>
        <v>0</v>
      </c>
      <c r="I44" s="86">
        <v>12.84</v>
      </c>
      <c r="J44" s="87">
        <f t="shared" si="6"/>
        <v>0</v>
      </c>
      <c r="K44" s="88">
        <v>2.1</v>
      </c>
      <c r="L44" s="89">
        <f t="shared" si="7"/>
        <v>0</v>
      </c>
    </row>
    <row r="45" spans="1:12" s="71" customFormat="1" ht="12.75" customHeight="1" x14ac:dyDescent="0.2">
      <c r="A45" s="81"/>
      <c r="B45" s="98" t="s">
        <v>108</v>
      </c>
      <c r="C45" s="83" t="s">
        <v>732</v>
      </c>
      <c r="D45" s="12" t="s">
        <v>733</v>
      </c>
      <c r="E45" s="85"/>
      <c r="F45" s="84" t="s">
        <v>110</v>
      </c>
      <c r="G45" s="86">
        <f t="shared" si="4"/>
        <v>17.2</v>
      </c>
      <c r="H45" s="105">
        <f t="shared" si="5"/>
        <v>0</v>
      </c>
      <c r="I45" s="86">
        <v>17.2</v>
      </c>
      <c r="J45" s="87">
        <f t="shared" si="6"/>
        <v>0</v>
      </c>
      <c r="K45" s="88">
        <v>2.75</v>
      </c>
      <c r="L45" s="89">
        <f t="shared" si="7"/>
        <v>0</v>
      </c>
    </row>
    <row r="46" spans="1:12" s="71" customFormat="1" ht="12.75" customHeight="1" x14ac:dyDescent="0.2">
      <c r="A46" s="81"/>
      <c r="B46" s="98" t="s">
        <v>108</v>
      </c>
      <c r="C46" s="83" t="s">
        <v>734</v>
      </c>
      <c r="D46" s="12" t="s">
        <v>735</v>
      </c>
      <c r="E46" s="85"/>
      <c r="F46" s="84" t="s">
        <v>110</v>
      </c>
      <c r="G46" s="86">
        <f t="shared" si="4"/>
        <v>25.96</v>
      </c>
      <c r="H46" s="105">
        <f t="shared" si="5"/>
        <v>0</v>
      </c>
      <c r="I46" s="86">
        <v>25.96</v>
      </c>
      <c r="J46" s="87">
        <f t="shared" si="6"/>
        <v>0</v>
      </c>
      <c r="K46" s="88">
        <v>3.84</v>
      </c>
      <c r="L46" s="89">
        <f t="shared" si="7"/>
        <v>0</v>
      </c>
    </row>
    <row r="47" spans="1:12" s="71" customFormat="1" ht="12.75" customHeight="1" x14ac:dyDescent="0.2">
      <c r="A47" s="81"/>
      <c r="B47" s="98" t="s">
        <v>108</v>
      </c>
      <c r="C47" s="83" t="s">
        <v>736</v>
      </c>
      <c r="D47" s="12" t="s">
        <v>737</v>
      </c>
      <c r="E47" s="85"/>
      <c r="F47" s="84" t="s">
        <v>110</v>
      </c>
      <c r="G47" s="86">
        <f t="shared" si="4"/>
        <v>31.8</v>
      </c>
      <c r="H47" s="105">
        <f t="shared" si="5"/>
        <v>0</v>
      </c>
      <c r="I47" s="86">
        <v>31.8</v>
      </c>
      <c r="J47" s="87">
        <f t="shared" si="6"/>
        <v>0</v>
      </c>
      <c r="K47" s="88">
        <v>4.57</v>
      </c>
      <c r="L47" s="89">
        <f t="shared" si="7"/>
        <v>0</v>
      </c>
    </row>
    <row r="48" spans="1:12" s="71" customFormat="1" ht="6.95" customHeight="1" x14ac:dyDescent="0.2">
      <c r="A48" s="81"/>
      <c r="B48" s="98"/>
      <c r="C48" s="90"/>
      <c r="D48" s="12"/>
      <c r="E48" s="91"/>
      <c r="F48" s="84"/>
      <c r="G48" s="86"/>
      <c r="H48" s="106"/>
      <c r="I48" s="86"/>
      <c r="J48" s="92"/>
      <c r="K48" s="88"/>
      <c r="L48" s="89"/>
    </row>
    <row r="49" spans="1:12" s="71" customFormat="1" ht="12.75" customHeight="1" x14ac:dyDescent="0.2">
      <c r="A49" s="81"/>
      <c r="B49" s="98" t="s">
        <v>108</v>
      </c>
      <c r="C49" s="83" t="s">
        <v>738</v>
      </c>
      <c r="D49" s="12" t="s">
        <v>739</v>
      </c>
      <c r="E49" s="85"/>
      <c r="F49" s="84" t="s">
        <v>110</v>
      </c>
      <c r="G49" s="86">
        <f t="shared" si="4"/>
        <v>13.44</v>
      </c>
      <c r="H49" s="105">
        <f t="shared" si="5"/>
        <v>0</v>
      </c>
      <c r="I49" s="86">
        <v>13.44</v>
      </c>
      <c r="J49" s="87">
        <f t="shared" si="6"/>
        <v>0</v>
      </c>
      <c r="K49" s="88">
        <v>1.97</v>
      </c>
      <c r="L49" s="89">
        <f t="shared" si="7"/>
        <v>0</v>
      </c>
    </row>
    <row r="50" spans="1:12" s="71" customFormat="1" ht="12.75" customHeight="1" x14ac:dyDescent="0.2">
      <c r="A50" s="81"/>
      <c r="B50" s="98" t="s">
        <v>108</v>
      </c>
      <c r="C50" s="83" t="s">
        <v>740</v>
      </c>
      <c r="D50" s="12" t="s">
        <v>741</v>
      </c>
      <c r="E50" s="85"/>
      <c r="F50" s="84" t="s">
        <v>110</v>
      </c>
      <c r="G50" s="86">
        <f t="shared" si="4"/>
        <v>15.08</v>
      </c>
      <c r="H50" s="105">
        <f t="shared" si="5"/>
        <v>0</v>
      </c>
      <c r="I50" s="86">
        <v>15.08</v>
      </c>
      <c r="J50" s="87">
        <f t="shared" si="6"/>
        <v>0</v>
      </c>
      <c r="K50" s="88">
        <v>2.2999999999999998</v>
      </c>
      <c r="L50" s="89">
        <f t="shared" si="7"/>
        <v>0</v>
      </c>
    </row>
    <row r="51" spans="1:12" s="71" customFormat="1" ht="12.75" customHeight="1" x14ac:dyDescent="0.2">
      <c r="A51" s="81"/>
      <c r="B51" s="98" t="s">
        <v>108</v>
      </c>
      <c r="C51" s="83" t="s">
        <v>742</v>
      </c>
      <c r="D51" s="12" t="s">
        <v>743</v>
      </c>
      <c r="E51" s="85"/>
      <c r="F51" s="84" t="s">
        <v>110</v>
      </c>
      <c r="G51" s="86">
        <f t="shared" si="4"/>
        <v>18.559999999999999</v>
      </c>
      <c r="H51" s="105">
        <f t="shared" si="5"/>
        <v>0</v>
      </c>
      <c r="I51" s="86">
        <v>18.559999999999999</v>
      </c>
      <c r="J51" s="87">
        <f t="shared" si="6"/>
        <v>0</v>
      </c>
      <c r="K51" s="88">
        <v>2.62</v>
      </c>
      <c r="L51" s="89">
        <f t="shared" si="7"/>
        <v>0</v>
      </c>
    </row>
    <row r="52" spans="1:12" s="71" customFormat="1" ht="12.75" customHeight="1" x14ac:dyDescent="0.2">
      <c r="A52" s="81"/>
      <c r="B52" s="98" t="s">
        <v>108</v>
      </c>
      <c r="C52" s="83" t="s">
        <v>744</v>
      </c>
      <c r="D52" s="12" t="s">
        <v>745</v>
      </c>
      <c r="E52" s="85"/>
      <c r="F52" s="84" t="s">
        <v>110</v>
      </c>
      <c r="G52" s="86">
        <f t="shared" si="4"/>
        <v>25.96</v>
      </c>
      <c r="H52" s="105">
        <f t="shared" si="5"/>
        <v>0</v>
      </c>
      <c r="I52" s="86">
        <v>25.96</v>
      </c>
      <c r="J52" s="87">
        <f t="shared" si="6"/>
        <v>0</v>
      </c>
      <c r="K52" s="88">
        <v>3.69</v>
      </c>
      <c r="L52" s="89">
        <f t="shared" si="7"/>
        <v>0</v>
      </c>
    </row>
    <row r="53" spans="1:12" s="71" customFormat="1" ht="12.75" customHeight="1" x14ac:dyDescent="0.2">
      <c r="A53" s="81"/>
      <c r="B53" s="98" t="s">
        <v>108</v>
      </c>
      <c r="C53" s="83" t="s">
        <v>746</v>
      </c>
      <c r="D53" s="12" t="s">
        <v>747</v>
      </c>
      <c r="E53" s="85"/>
      <c r="F53" s="84" t="s">
        <v>110</v>
      </c>
      <c r="G53" s="86">
        <f t="shared" si="4"/>
        <v>29.68</v>
      </c>
      <c r="H53" s="105">
        <f t="shared" si="5"/>
        <v>0</v>
      </c>
      <c r="I53" s="86">
        <v>29.68</v>
      </c>
      <c r="J53" s="87">
        <f t="shared" si="6"/>
        <v>0</v>
      </c>
      <c r="K53" s="88">
        <v>4.3</v>
      </c>
      <c r="L53" s="89">
        <f t="shared" si="7"/>
        <v>0</v>
      </c>
    </row>
    <row r="54" spans="1:12" s="71" customFormat="1" ht="12.75" customHeight="1" x14ac:dyDescent="0.2">
      <c r="A54" s="81"/>
      <c r="B54" s="98" t="s">
        <v>108</v>
      </c>
      <c r="C54" s="83" t="s">
        <v>748</v>
      </c>
      <c r="D54" s="12" t="s">
        <v>749</v>
      </c>
      <c r="E54" s="85"/>
      <c r="F54" s="84" t="s">
        <v>110</v>
      </c>
      <c r="G54" s="86">
        <f t="shared" si="4"/>
        <v>35.96</v>
      </c>
      <c r="H54" s="105">
        <f t="shared" si="5"/>
        <v>0</v>
      </c>
      <c r="I54" s="86">
        <v>35.96</v>
      </c>
      <c r="J54" s="87">
        <f t="shared" si="6"/>
        <v>0</v>
      </c>
      <c r="K54" s="88">
        <v>5.0199999999999996</v>
      </c>
      <c r="L54" s="89">
        <f t="shared" si="7"/>
        <v>0</v>
      </c>
    </row>
    <row r="55" spans="1:12" ht="12.75" customHeight="1" x14ac:dyDescent="0.25">
      <c r="H55" s="107"/>
      <c r="I55" s="109"/>
    </row>
    <row r="56" spans="1:12" ht="12.75" customHeight="1" x14ac:dyDescent="0.25">
      <c r="D56" s="18" t="s">
        <v>63</v>
      </c>
      <c r="H56" s="107"/>
      <c r="I56" s="109"/>
    </row>
    <row r="57" spans="1:12" s="71" customFormat="1" ht="12.75" customHeight="1" x14ac:dyDescent="0.2">
      <c r="A57" s="93"/>
      <c r="B57" s="98" t="s">
        <v>108</v>
      </c>
      <c r="C57" s="83" t="s">
        <v>750</v>
      </c>
      <c r="D57" s="12" t="s">
        <v>751</v>
      </c>
      <c r="E57" s="85"/>
      <c r="F57" s="84" t="s">
        <v>110</v>
      </c>
      <c r="G57" s="86">
        <f t="shared" ref="G57:G63" si="8">I57*(1-J57)</f>
        <v>4.4800000000000004</v>
      </c>
      <c r="H57" s="105">
        <f t="shared" ref="H57:H63" si="9">E57*G57</f>
        <v>0</v>
      </c>
      <c r="I57" s="86">
        <v>4.4800000000000004</v>
      </c>
      <c r="J57" s="87">
        <f t="shared" ref="J57:J63" si="10">H$16/100</f>
        <v>0</v>
      </c>
      <c r="K57" s="88">
        <v>0.43</v>
      </c>
      <c r="L57" s="89">
        <f t="shared" ref="L57:L63" si="11">E57*K57</f>
        <v>0</v>
      </c>
    </row>
    <row r="58" spans="1:12" s="71" customFormat="1" ht="12.75" customHeight="1" x14ac:dyDescent="0.2">
      <c r="A58" s="93"/>
      <c r="B58" s="98" t="s">
        <v>108</v>
      </c>
      <c r="C58" s="83" t="s">
        <v>752</v>
      </c>
      <c r="D58" s="12" t="s">
        <v>753</v>
      </c>
      <c r="E58" s="85"/>
      <c r="F58" s="84" t="s">
        <v>110</v>
      </c>
      <c r="G58" s="86">
        <f t="shared" si="8"/>
        <v>7</v>
      </c>
      <c r="H58" s="105">
        <f t="shared" si="9"/>
        <v>0</v>
      </c>
      <c r="I58" s="86">
        <v>7</v>
      </c>
      <c r="J58" s="87">
        <f t="shared" si="10"/>
        <v>0</v>
      </c>
      <c r="K58" s="88">
        <v>0.71</v>
      </c>
      <c r="L58" s="89">
        <f t="shared" si="11"/>
        <v>0</v>
      </c>
    </row>
    <row r="59" spans="1:12" s="71" customFormat="1" ht="12.75" customHeight="1" x14ac:dyDescent="0.2">
      <c r="A59" s="93"/>
      <c r="B59" s="98" t="s">
        <v>108</v>
      </c>
      <c r="C59" s="83" t="s">
        <v>754</v>
      </c>
      <c r="D59" s="12" t="s">
        <v>755</v>
      </c>
      <c r="E59" s="85"/>
      <c r="F59" s="84" t="s">
        <v>110</v>
      </c>
      <c r="G59" s="86">
        <f t="shared" si="8"/>
        <v>9.0399999999999991</v>
      </c>
      <c r="H59" s="105">
        <f t="shared" si="9"/>
        <v>0</v>
      </c>
      <c r="I59" s="86">
        <v>9.0399999999999991</v>
      </c>
      <c r="J59" s="87">
        <f t="shared" si="10"/>
        <v>0</v>
      </c>
      <c r="K59" s="88">
        <v>1.05</v>
      </c>
      <c r="L59" s="89">
        <f t="shared" si="11"/>
        <v>0</v>
      </c>
    </row>
    <row r="60" spans="1:12" s="71" customFormat="1" ht="12.75" customHeight="1" x14ac:dyDescent="0.2">
      <c r="A60" s="93"/>
      <c r="B60" s="98" t="s">
        <v>108</v>
      </c>
      <c r="C60" s="83" t="s">
        <v>756</v>
      </c>
      <c r="D60" s="12" t="s">
        <v>757</v>
      </c>
      <c r="E60" s="85"/>
      <c r="F60" s="84" t="s">
        <v>110</v>
      </c>
      <c r="G60" s="86">
        <f t="shared" si="8"/>
        <v>11.24</v>
      </c>
      <c r="H60" s="105">
        <f t="shared" si="9"/>
        <v>0</v>
      </c>
      <c r="I60" s="86">
        <v>11.24</v>
      </c>
      <c r="J60" s="87">
        <f t="shared" si="10"/>
        <v>0</v>
      </c>
      <c r="K60" s="88">
        <v>1.25</v>
      </c>
      <c r="L60" s="89">
        <f t="shared" si="11"/>
        <v>0</v>
      </c>
    </row>
    <row r="61" spans="1:12" s="71" customFormat="1" ht="12.75" customHeight="1" x14ac:dyDescent="0.2">
      <c r="A61" s="93"/>
      <c r="B61" s="98" t="s">
        <v>108</v>
      </c>
      <c r="C61" s="83" t="s">
        <v>758</v>
      </c>
      <c r="D61" s="12" t="s">
        <v>759</v>
      </c>
      <c r="E61" s="85"/>
      <c r="F61" s="84" t="s">
        <v>110</v>
      </c>
      <c r="G61" s="86">
        <f t="shared" si="8"/>
        <v>17.64</v>
      </c>
      <c r="H61" s="105">
        <f t="shared" si="9"/>
        <v>0</v>
      </c>
      <c r="I61" s="86">
        <v>17.64</v>
      </c>
      <c r="J61" s="87">
        <f t="shared" si="10"/>
        <v>0</v>
      </c>
      <c r="K61" s="88">
        <v>1.83</v>
      </c>
      <c r="L61" s="89">
        <f t="shared" si="11"/>
        <v>0</v>
      </c>
    </row>
    <row r="62" spans="1:12" s="71" customFormat="1" ht="12.75" customHeight="1" x14ac:dyDescent="0.2">
      <c r="A62" s="93"/>
      <c r="B62" s="98" t="s">
        <v>108</v>
      </c>
      <c r="C62" s="83" t="s">
        <v>760</v>
      </c>
      <c r="D62" s="12" t="s">
        <v>761</v>
      </c>
      <c r="E62" s="85"/>
      <c r="F62" s="84" t="s">
        <v>110</v>
      </c>
      <c r="G62" s="86">
        <f t="shared" si="8"/>
        <v>27.84</v>
      </c>
      <c r="H62" s="105">
        <f t="shared" si="9"/>
        <v>0</v>
      </c>
      <c r="I62" s="86">
        <v>27.84</v>
      </c>
      <c r="J62" s="87">
        <f t="shared" si="10"/>
        <v>0</v>
      </c>
      <c r="K62" s="88">
        <v>2.72</v>
      </c>
      <c r="L62" s="89">
        <f t="shared" si="11"/>
        <v>0</v>
      </c>
    </row>
    <row r="63" spans="1:12" s="71" customFormat="1" ht="12.75" customHeight="1" x14ac:dyDescent="0.2">
      <c r="A63" s="93"/>
      <c r="B63" s="98" t="s">
        <v>108</v>
      </c>
      <c r="C63" s="83" t="s">
        <v>762</v>
      </c>
      <c r="D63" s="12" t="s">
        <v>763</v>
      </c>
      <c r="E63" s="85"/>
      <c r="F63" s="84" t="s">
        <v>110</v>
      </c>
      <c r="G63" s="86">
        <f t="shared" si="8"/>
        <v>37.72</v>
      </c>
      <c r="H63" s="105">
        <f t="shared" si="9"/>
        <v>0</v>
      </c>
      <c r="I63" s="86">
        <v>37.72</v>
      </c>
      <c r="J63" s="87">
        <f t="shared" si="10"/>
        <v>0</v>
      </c>
      <c r="K63" s="88">
        <v>3.7</v>
      </c>
      <c r="L63" s="89">
        <f t="shared" si="11"/>
        <v>0</v>
      </c>
    </row>
    <row r="64" spans="1:12" ht="12.75" customHeight="1" x14ac:dyDescent="0.25">
      <c r="H64" s="107"/>
      <c r="I64" s="109"/>
    </row>
    <row r="65" spans="1:12" ht="12.75" customHeight="1" x14ac:dyDescent="0.25">
      <c r="D65" s="18" t="s">
        <v>64</v>
      </c>
      <c r="H65" s="107"/>
      <c r="I65" s="109"/>
    </row>
    <row r="66" spans="1:12" s="71" customFormat="1" ht="12.75" customHeight="1" x14ac:dyDescent="0.2">
      <c r="A66" s="93"/>
      <c r="B66" s="98" t="s">
        <v>108</v>
      </c>
      <c r="C66" s="83" t="s">
        <v>764</v>
      </c>
      <c r="D66" s="12" t="s">
        <v>765</v>
      </c>
      <c r="E66" s="85"/>
      <c r="F66" s="84" t="s">
        <v>110</v>
      </c>
      <c r="G66" s="86">
        <f t="shared" ref="G66:G68" si="12">I66*(1-J66)</f>
        <v>4.3600000000000003</v>
      </c>
      <c r="H66" s="105">
        <f t="shared" ref="H66:H68" si="13">E66*G66</f>
        <v>0</v>
      </c>
      <c r="I66" s="86">
        <v>4.3600000000000003</v>
      </c>
      <c r="J66" s="87">
        <f t="shared" ref="J66:J68" si="14">H$16/100</f>
        <v>0</v>
      </c>
      <c r="K66" s="88">
        <v>0.28999999999999998</v>
      </c>
      <c r="L66" s="89">
        <f t="shared" ref="L66:L68" si="15">E66*K66</f>
        <v>0</v>
      </c>
    </row>
    <row r="67" spans="1:12" s="71" customFormat="1" ht="12.75" customHeight="1" x14ac:dyDescent="0.2">
      <c r="A67" s="93"/>
      <c r="B67" s="98" t="s">
        <v>108</v>
      </c>
      <c r="C67" s="83" t="s">
        <v>766</v>
      </c>
      <c r="D67" s="12" t="s">
        <v>767</v>
      </c>
      <c r="E67" s="85"/>
      <c r="F67" s="84" t="s">
        <v>110</v>
      </c>
      <c r="G67" s="86">
        <f>I67*(1-J67)</f>
        <v>5.04</v>
      </c>
      <c r="H67" s="105">
        <f>E67*G67</f>
        <v>0</v>
      </c>
      <c r="I67" s="86">
        <v>5.04</v>
      </c>
      <c r="J67" s="87">
        <f t="shared" si="14"/>
        <v>0</v>
      </c>
      <c r="K67" s="88">
        <v>0.43</v>
      </c>
      <c r="L67" s="89">
        <f>E67*K67</f>
        <v>0</v>
      </c>
    </row>
    <row r="68" spans="1:12" s="71" customFormat="1" ht="12.75" customHeight="1" x14ac:dyDescent="0.2">
      <c r="A68" s="93"/>
      <c r="B68" s="98" t="s">
        <v>108</v>
      </c>
      <c r="C68" s="83" t="s">
        <v>768</v>
      </c>
      <c r="D68" s="12" t="s">
        <v>769</v>
      </c>
      <c r="E68" s="85"/>
      <c r="F68" s="84" t="s">
        <v>110</v>
      </c>
      <c r="G68" s="86">
        <f t="shared" si="12"/>
        <v>8.84</v>
      </c>
      <c r="H68" s="105">
        <f t="shared" si="13"/>
        <v>0</v>
      </c>
      <c r="I68" s="86">
        <v>8.84</v>
      </c>
      <c r="J68" s="87">
        <f t="shared" si="14"/>
        <v>0</v>
      </c>
      <c r="K68" s="88">
        <v>0.76</v>
      </c>
      <c r="L68" s="89">
        <f t="shared" si="15"/>
        <v>0</v>
      </c>
    </row>
    <row r="69" spans="1:12" ht="12.75" customHeight="1" x14ac:dyDescent="0.25">
      <c r="D69" s="56"/>
      <c r="H69" s="107"/>
      <c r="I69" s="109"/>
    </row>
    <row r="70" spans="1:12" ht="12.75" customHeight="1" x14ac:dyDescent="0.25">
      <c r="D70" s="18" t="s">
        <v>67</v>
      </c>
      <c r="H70" s="107"/>
      <c r="I70" s="109"/>
    </row>
    <row r="71" spans="1:12" s="71" customFormat="1" ht="12.75" customHeight="1" x14ac:dyDescent="0.2">
      <c r="A71" s="2"/>
      <c r="B71" s="98" t="s">
        <v>108</v>
      </c>
      <c r="C71" s="94" t="s">
        <v>606</v>
      </c>
      <c r="D71" s="12" t="s">
        <v>607</v>
      </c>
      <c r="E71" s="85"/>
      <c r="F71" s="84" t="s">
        <v>211</v>
      </c>
      <c r="G71" s="86">
        <f>I71*(1-J71)</f>
        <v>21.04</v>
      </c>
      <c r="H71" s="105">
        <f>E71*G71</f>
        <v>0</v>
      </c>
      <c r="I71" s="86">
        <v>21.04</v>
      </c>
      <c r="J71" s="87">
        <f>H$16/100</f>
        <v>0</v>
      </c>
      <c r="K71" s="88">
        <v>0.8</v>
      </c>
      <c r="L71" s="89">
        <f>E71*K71</f>
        <v>0</v>
      </c>
    </row>
    <row r="72" spans="1:12" s="71" customFormat="1" ht="12.75" customHeight="1" x14ac:dyDescent="0.25">
      <c r="A72" s="2"/>
      <c r="B72" s="82" t="s">
        <v>108</v>
      </c>
      <c r="C72" s="95" t="s">
        <v>213</v>
      </c>
      <c r="D72" s="12" t="s">
        <v>214</v>
      </c>
      <c r="E72" s="85"/>
      <c r="F72" s="84" t="s">
        <v>211</v>
      </c>
      <c r="G72" s="86">
        <f t="shared" ref="G72" si="16">I72*(1-J72)</f>
        <v>1.72</v>
      </c>
      <c r="H72" s="105">
        <f t="shared" ref="H72" si="17">E72*G72</f>
        <v>0</v>
      </c>
      <c r="I72" s="86">
        <v>1.72</v>
      </c>
      <c r="J72" s="87">
        <f t="shared" ref="J72" si="18">G$16/100</f>
        <v>0</v>
      </c>
      <c r="K72" s="88">
        <v>0.152</v>
      </c>
      <c r="L72" s="89">
        <f t="shared" ref="L72" si="19">E72*K72</f>
        <v>0</v>
      </c>
    </row>
    <row r="73" spans="1:12" s="71" customFormat="1" ht="12.75" customHeight="1" x14ac:dyDescent="0.2">
      <c r="A73" s="81"/>
      <c r="B73" s="98" t="s">
        <v>108</v>
      </c>
      <c r="C73" s="83" t="s">
        <v>770</v>
      </c>
      <c r="D73" s="12" t="s">
        <v>771</v>
      </c>
      <c r="E73" s="85"/>
      <c r="F73" s="84" t="s">
        <v>216</v>
      </c>
      <c r="G73" s="86">
        <f>I73*(1-J73)</f>
        <v>1.76</v>
      </c>
      <c r="H73" s="105">
        <f>E73*G73</f>
        <v>0</v>
      </c>
      <c r="I73" s="86">
        <v>1.76</v>
      </c>
      <c r="J73" s="87">
        <f t="shared" ref="J73:J81" si="20">H$16/100</f>
        <v>0</v>
      </c>
      <c r="K73" s="88">
        <v>0.06</v>
      </c>
      <c r="L73" s="89">
        <f>E73*K73</f>
        <v>0</v>
      </c>
    </row>
    <row r="74" spans="1:12" s="71" customFormat="1" ht="12.75" customHeight="1" x14ac:dyDescent="0.2">
      <c r="A74" s="93"/>
      <c r="B74" s="98" t="s">
        <v>108</v>
      </c>
      <c r="C74" s="83" t="s">
        <v>772</v>
      </c>
      <c r="D74" s="12" t="s">
        <v>773</v>
      </c>
      <c r="E74" s="85"/>
      <c r="F74" s="84" t="s">
        <v>216</v>
      </c>
      <c r="G74" s="86">
        <f t="shared" ref="G74:G82" si="21">I74*(1-J74)</f>
        <v>1.84</v>
      </c>
      <c r="H74" s="105">
        <f t="shared" ref="H74:H82" si="22">E74*G74</f>
        <v>0</v>
      </c>
      <c r="I74" s="86">
        <v>1.84</v>
      </c>
      <c r="J74" s="87">
        <f t="shared" si="20"/>
        <v>0</v>
      </c>
      <c r="K74" s="88">
        <v>0.04</v>
      </c>
      <c r="L74" s="89">
        <f t="shared" ref="L74:L82" si="23">E74*K74</f>
        <v>0</v>
      </c>
    </row>
    <row r="75" spans="1:12" s="71" customFormat="1" ht="12.75" customHeight="1" x14ac:dyDescent="0.2">
      <c r="A75" s="93"/>
      <c r="B75" s="98" t="s">
        <v>108</v>
      </c>
      <c r="C75" s="83" t="s">
        <v>774</v>
      </c>
      <c r="D75" s="12" t="s">
        <v>775</v>
      </c>
      <c r="E75" s="85"/>
      <c r="F75" s="84" t="s">
        <v>216</v>
      </c>
      <c r="G75" s="86">
        <f t="shared" si="21"/>
        <v>2.84</v>
      </c>
      <c r="H75" s="105">
        <f t="shared" si="22"/>
        <v>0</v>
      </c>
      <c r="I75" s="86">
        <v>2.84</v>
      </c>
      <c r="J75" s="87">
        <f t="shared" si="20"/>
        <v>0</v>
      </c>
      <c r="K75" s="88">
        <v>7.0000000000000007E-2</v>
      </c>
      <c r="L75" s="89">
        <f t="shared" si="23"/>
        <v>0</v>
      </c>
    </row>
    <row r="76" spans="1:12" s="71" customFormat="1" ht="12.75" customHeight="1" x14ac:dyDescent="0.2">
      <c r="A76" s="93"/>
      <c r="B76" s="98" t="s">
        <v>108</v>
      </c>
      <c r="C76" s="83" t="s">
        <v>776</v>
      </c>
      <c r="D76" s="12" t="s">
        <v>777</v>
      </c>
      <c r="E76" s="85"/>
      <c r="F76" s="84" t="s">
        <v>216</v>
      </c>
      <c r="G76" s="86">
        <f t="shared" si="21"/>
        <v>8.0399999999999991</v>
      </c>
      <c r="H76" s="105">
        <f t="shared" si="22"/>
        <v>0</v>
      </c>
      <c r="I76" s="86">
        <v>8.0399999999999991</v>
      </c>
      <c r="J76" s="87">
        <f t="shared" si="20"/>
        <v>0</v>
      </c>
      <c r="K76" s="88">
        <v>0.14000000000000001</v>
      </c>
      <c r="L76" s="89">
        <f t="shared" si="23"/>
        <v>0</v>
      </c>
    </row>
    <row r="77" spans="1:12" s="71" customFormat="1" ht="12.75" customHeight="1" x14ac:dyDescent="0.2">
      <c r="A77" s="93"/>
      <c r="B77" s="98" t="s">
        <v>108</v>
      </c>
      <c r="C77" s="83" t="s">
        <v>778</v>
      </c>
      <c r="D77" s="12" t="s">
        <v>779</v>
      </c>
      <c r="E77" s="85"/>
      <c r="F77" s="84" t="s">
        <v>216</v>
      </c>
      <c r="G77" s="86">
        <f t="shared" si="21"/>
        <v>8.08</v>
      </c>
      <c r="H77" s="105">
        <f t="shared" si="22"/>
        <v>0</v>
      </c>
      <c r="I77" s="86">
        <v>8.08</v>
      </c>
      <c r="J77" s="87">
        <f t="shared" si="20"/>
        <v>0</v>
      </c>
      <c r="K77" s="88">
        <v>0.24</v>
      </c>
      <c r="L77" s="89">
        <f t="shared" si="23"/>
        <v>0</v>
      </c>
    </row>
    <row r="78" spans="1:12" s="71" customFormat="1" ht="12.75" customHeight="1" x14ac:dyDescent="0.2">
      <c r="A78" s="93"/>
      <c r="B78" s="98" t="s">
        <v>108</v>
      </c>
      <c r="C78" s="83" t="s">
        <v>780</v>
      </c>
      <c r="D78" s="12" t="s">
        <v>781</v>
      </c>
      <c r="E78" s="85"/>
      <c r="F78" s="84" t="s">
        <v>216</v>
      </c>
      <c r="G78" s="86">
        <f t="shared" si="21"/>
        <v>3.16</v>
      </c>
      <c r="H78" s="105">
        <f t="shared" si="22"/>
        <v>0</v>
      </c>
      <c r="I78" s="86">
        <v>3.16</v>
      </c>
      <c r="J78" s="87">
        <f t="shared" si="20"/>
        <v>0</v>
      </c>
      <c r="K78" s="88">
        <v>0.09</v>
      </c>
      <c r="L78" s="89">
        <f t="shared" si="23"/>
        <v>0</v>
      </c>
    </row>
    <row r="79" spans="1:12" s="71" customFormat="1" ht="12.75" customHeight="1" x14ac:dyDescent="0.2">
      <c r="A79" s="93"/>
      <c r="B79" s="98" t="s">
        <v>108</v>
      </c>
      <c r="C79" s="83" t="s">
        <v>782</v>
      </c>
      <c r="D79" s="12" t="s">
        <v>783</v>
      </c>
      <c r="E79" s="85"/>
      <c r="F79" s="84" t="s">
        <v>216</v>
      </c>
      <c r="G79" s="86">
        <f t="shared" si="21"/>
        <v>4.08</v>
      </c>
      <c r="H79" s="105">
        <f t="shared" si="22"/>
        <v>0</v>
      </c>
      <c r="I79" s="86">
        <v>4.08</v>
      </c>
      <c r="J79" s="87">
        <f t="shared" si="20"/>
        <v>0</v>
      </c>
      <c r="K79" s="88">
        <v>0.16</v>
      </c>
      <c r="L79" s="89">
        <f t="shared" si="23"/>
        <v>0</v>
      </c>
    </row>
    <row r="80" spans="1:12" s="71" customFormat="1" ht="12.75" customHeight="1" x14ac:dyDescent="0.2">
      <c r="A80" s="93"/>
      <c r="B80" s="98" t="s">
        <v>108</v>
      </c>
      <c r="C80" s="83" t="s">
        <v>784</v>
      </c>
      <c r="D80" s="12" t="s">
        <v>785</v>
      </c>
      <c r="E80" s="85"/>
      <c r="F80" s="84" t="s">
        <v>216</v>
      </c>
      <c r="G80" s="86">
        <f t="shared" si="21"/>
        <v>3.4</v>
      </c>
      <c r="H80" s="105">
        <f t="shared" si="22"/>
        <v>0</v>
      </c>
      <c r="I80" s="86">
        <v>3.4</v>
      </c>
      <c r="J80" s="87">
        <f t="shared" si="20"/>
        <v>0</v>
      </c>
      <c r="K80" s="88">
        <v>0.14000000000000001</v>
      </c>
      <c r="L80" s="89">
        <f t="shared" si="23"/>
        <v>0</v>
      </c>
    </row>
    <row r="81" spans="1:12" s="71" customFormat="1" ht="12.75" customHeight="1" x14ac:dyDescent="0.2">
      <c r="A81" s="93"/>
      <c r="B81" s="98" t="s">
        <v>108</v>
      </c>
      <c r="C81" s="83" t="s">
        <v>786</v>
      </c>
      <c r="D81" s="12" t="s">
        <v>787</v>
      </c>
      <c r="E81" s="85"/>
      <c r="F81" s="84" t="s">
        <v>216</v>
      </c>
      <c r="G81" s="86">
        <f t="shared" si="21"/>
        <v>5.16</v>
      </c>
      <c r="H81" s="105">
        <f t="shared" si="22"/>
        <v>0</v>
      </c>
      <c r="I81" s="86">
        <v>5.16</v>
      </c>
      <c r="J81" s="87">
        <f t="shared" si="20"/>
        <v>0</v>
      </c>
      <c r="K81" s="88">
        <v>0.2</v>
      </c>
      <c r="L81" s="89">
        <f t="shared" si="23"/>
        <v>0</v>
      </c>
    </row>
    <row r="82" spans="1:12" s="71" customFormat="1" ht="12.75" customHeight="1" x14ac:dyDescent="0.25">
      <c r="A82" s="93"/>
      <c r="B82" s="82" t="s">
        <v>108</v>
      </c>
      <c r="C82" s="83" t="s">
        <v>240</v>
      </c>
      <c r="D82" s="12" t="s">
        <v>241</v>
      </c>
      <c r="E82" s="85"/>
      <c r="F82" s="84" t="s">
        <v>216</v>
      </c>
      <c r="G82" s="86">
        <f t="shared" si="21"/>
        <v>10.56</v>
      </c>
      <c r="H82" s="105">
        <f t="shared" si="22"/>
        <v>0</v>
      </c>
      <c r="I82" s="86">
        <v>10.56</v>
      </c>
      <c r="J82" s="87">
        <f t="shared" ref="J82:J83" si="24">G$16/100</f>
        <v>0</v>
      </c>
      <c r="K82" s="88">
        <v>0.04</v>
      </c>
      <c r="L82" s="89">
        <f t="shared" si="23"/>
        <v>0</v>
      </c>
    </row>
    <row r="83" spans="1:12" s="71" customFormat="1" ht="12.75" customHeight="1" x14ac:dyDescent="0.25">
      <c r="A83" s="93"/>
      <c r="B83" s="82" t="s">
        <v>108</v>
      </c>
      <c r="C83" s="83" t="s">
        <v>242</v>
      </c>
      <c r="D83" s="12" t="s">
        <v>243</v>
      </c>
      <c r="E83" s="85"/>
      <c r="F83" s="84" t="s">
        <v>216</v>
      </c>
      <c r="G83" s="86">
        <f>I83*(1-J83)</f>
        <v>12.2</v>
      </c>
      <c r="H83" s="105">
        <f>E83*G83</f>
        <v>0</v>
      </c>
      <c r="I83" s="86">
        <v>12.2</v>
      </c>
      <c r="J83" s="87">
        <f t="shared" si="24"/>
        <v>0</v>
      </c>
      <c r="K83" s="88">
        <v>0.08</v>
      </c>
      <c r="L83" s="89">
        <f>E83*K83</f>
        <v>0</v>
      </c>
    </row>
    <row r="84" spans="1:12" s="71" customFormat="1" ht="12.75" customHeight="1" x14ac:dyDescent="0.2">
      <c r="A84" s="93"/>
      <c r="B84" s="98" t="s">
        <v>108</v>
      </c>
      <c r="C84" s="83" t="s">
        <v>614</v>
      </c>
      <c r="D84" s="12" t="s">
        <v>615</v>
      </c>
      <c r="E84" s="85"/>
      <c r="F84" s="84" t="s">
        <v>216</v>
      </c>
      <c r="G84" s="86">
        <f>I84*(1-J84)</f>
        <v>1.08</v>
      </c>
      <c r="H84" s="105">
        <f>E84*G84</f>
        <v>0</v>
      </c>
      <c r="I84" s="86">
        <v>1.08</v>
      </c>
      <c r="J84" s="87">
        <f>I$16/100</f>
        <v>0</v>
      </c>
      <c r="K84" s="88">
        <v>0.04</v>
      </c>
      <c r="L84" s="89">
        <f>E84*K84</f>
        <v>0</v>
      </c>
    </row>
    <row r="85" spans="1:12" s="71" customFormat="1" ht="12.75" customHeight="1" x14ac:dyDescent="0.2">
      <c r="A85" s="93"/>
      <c r="B85" s="98" t="s">
        <v>108</v>
      </c>
      <c r="C85" s="83" t="s">
        <v>616</v>
      </c>
      <c r="D85" s="12" t="s">
        <v>617</v>
      </c>
      <c r="E85" s="85"/>
      <c r="F85" s="84" t="s">
        <v>216</v>
      </c>
      <c r="G85" s="86">
        <f>I85*(1-J85)</f>
        <v>1.2</v>
      </c>
      <c r="H85" s="105">
        <f>E85*G85</f>
        <v>0</v>
      </c>
      <c r="I85" s="86">
        <v>1.2</v>
      </c>
      <c r="J85" s="87">
        <f>I$16/100</f>
        <v>0</v>
      </c>
      <c r="K85" s="88">
        <v>0.05</v>
      </c>
      <c r="L85" s="89">
        <f>E85*K85</f>
        <v>0</v>
      </c>
    </row>
    <row r="86" spans="1:12" ht="12.75" customHeight="1" x14ac:dyDescent="0.25">
      <c r="D86" s="56"/>
      <c r="H86" s="107"/>
      <c r="I86" s="109"/>
    </row>
    <row r="87" spans="1:12" ht="12.75" customHeight="1" x14ac:dyDescent="0.25">
      <c r="D87" s="18" t="s">
        <v>65</v>
      </c>
      <c r="H87" s="107"/>
      <c r="I87" s="109"/>
    </row>
    <row r="88" spans="1:12" s="71" customFormat="1" ht="12.75" customHeight="1" x14ac:dyDescent="0.2">
      <c r="A88" s="93"/>
      <c r="B88" s="98" t="s">
        <v>108</v>
      </c>
      <c r="C88" s="83" t="s">
        <v>788</v>
      </c>
      <c r="D88" s="12" t="s">
        <v>789</v>
      </c>
      <c r="E88" s="85"/>
      <c r="F88" s="84" t="s">
        <v>216</v>
      </c>
      <c r="G88" s="86">
        <f t="shared" ref="G88:G102" si="25">I88*(1-J88)</f>
        <v>9.92</v>
      </c>
      <c r="H88" s="105">
        <f t="shared" ref="H88:H102" si="26">E88*G88</f>
        <v>0</v>
      </c>
      <c r="I88" s="86">
        <v>9.92</v>
      </c>
      <c r="J88" s="87">
        <f t="shared" ref="J88:J102" si="27">H$16/100</f>
        <v>0</v>
      </c>
      <c r="K88" s="88">
        <v>0.28000000000000003</v>
      </c>
      <c r="L88" s="89">
        <f t="shared" ref="L88:L102" si="28">E88*K88</f>
        <v>0</v>
      </c>
    </row>
    <row r="89" spans="1:12" s="71" customFormat="1" ht="6.95" customHeight="1" x14ac:dyDescent="0.2">
      <c r="A89" s="93"/>
      <c r="B89" s="98"/>
      <c r="C89" s="90"/>
      <c r="D89" s="12"/>
      <c r="E89" s="91"/>
      <c r="F89" s="84"/>
      <c r="G89" s="86"/>
      <c r="H89" s="106"/>
      <c r="I89" s="86"/>
      <c r="J89" s="92"/>
      <c r="K89" s="88"/>
      <c r="L89" s="89"/>
    </row>
    <row r="90" spans="1:12" s="71" customFormat="1" ht="12.75" customHeight="1" x14ac:dyDescent="0.2">
      <c r="A90" s="93"/>
      <c r="B90" s="98" t="s">
        <v>108</v>
      </c>
      <c r="C90" s="83" t="s">
        <v>790</v>
      </c>
      <c r="D90" s="12" t="s">
        <v>791</v>
      </c>
      <c r="E90" s="85"/>
      <c r="F90" s="84" t="s">
        <v>216</v>
      </c>
      <c r="G90" s="86">
        <f t="shared" si="25"/>
        <v>17.600000000000001</v>
      </c>
      <c r="H90" s="105">
        <f t="shared" si="26"/>
        <v>0</v>
      </c>
      <c r="I90" s="86">
        <v>17.600000000000001</v>
      </c>
      <c r="J90" s="87">
        <f t="shared" si="27"/>
        <v>0</v>
      </c>
      <c r="K90" s="88">
        <v>0.79</v>
      </c>
      <c r="L90" s="89">
        <f t="shared" si="28"/>
        <v>0</v>
      </c>
    </row>
    <row r="91" spans="1:12" s="71" customFormat="1" ht="12.75" customHeight="1" x14ac:dyDescent="0.2">
      <c r="A91" s="93"/>
      <c r="B91" s="98" t="s">
        <v>108</v>
      </c>
      <c r="C91" s="83" t="s">
        <v>792</v>
      </c>
      <c r="D91" s="12" t="s">
        <v>793</v>
      </c>
      <c r="E91" s="85"/>
      <c r="F91" s="84" t="s">
        <v>216</v>
      </c>
      <c r="G91" s="86">
        <f t="shared" si="25"/>
        <v>26.76</v>
      </c>
      <c r="H91" s="105">
        <f t="shared" si="26"/>
        <v>0</v>
      </c>
      <c r="I91" s="86">
        <v>26.76</v>
      </c>
      <c r="J91" s="87">
        <f t="shared" si="27"/>
        <v>0</v>
      </c>
      <c r="K91" s="88">
        <v>1</v>
      </c>
      <c r="L91" s="89">
        <f t="shared" si="28"/>
        <v>0</v>
      </c>
    </row>
    <row r="92" spans="1:12" s="71" customFormat="1" ht="12.75" customHeight="1" x14ac:dyDescent="0.2">
      <c r="A92" s="93"/>
      <c r="B92" s="98" t="s">
        <v>108</v>
      </c>
      <c r="C92" s="83" t="s">
        <v>794</v>
      </c>
      <c r="D92" s="12" t="s">
        <v>795</v>
      </c>
      <c r="E92" s="85"/>
      <c r="F92" s="84" t="s">
        <v>216</v>
      </c>
      <c r="G92" s="86">
        <f t="shared" si="25"/>
        <v>23.92</v>
      </c>
      <c r="H92" s="105">
        <f t="shared" si="26"/>
        <v>0</v>
      </c>
      <c r="I92" s="86">
        <v>23.92</v>
      </c>
      <c r="J92" s="87">
        <f t="shared" si="27"/>
        <v>0</v>
      </c>
      <c r="K92" s="88">
        <v>1.3</v>
      </c>
      <c r="L92" s="89">
        <f t="shared" si="28"/>
        <v>0</v>
      </c>
    </row>
    <row r="93" spans="1:12" s="71" customFormat="1" ht="12.75" customHeight="1" x14ac:dyDescent="0.2">
      <c r="A93" s="93"/>
      <c r="B93" s="98" t="s">
        <v>108</v>
      </c>
      <c r="C93" s="83" t="s">
        <v>796</v>
      </c>
      <c r="D93" s="12" t="s">
        <v>797</v>
      </c>
      <c r="E93" s="85"/>
      <c r="F93" s="84" t="s">
        <v>216</v>
      </c>
      <c r="G93" s="86">
        <f t="shared" si="25"/>
        <v>29.64</v>
      </c>
      <c r="H93" s="105">
        <f t="shared" si="26"/>
        <v>0</v>
      </c>
      <c r="I93" s="86">
        <v>29.64</v>
      </c>
      <c r="J93" s="87">
        <f t="shared" si="27"/>
        <v>0</v>
      </c>
      <c r="K93" s="88">
        <v>2.02</v>
      </c>
      <c r="L93" s="89">
        <f t="shared" si="28"/>
        <v>0</v>
      </c>
    </row>
    <row r="94" spans="1:12" s="71" customFormat="1" ht="12.75" customHeight="1" x14ac:dyDescent="0.2">
      <c r="A94" s="93"/>
      <c r="B94" s="98" t="s">
        <v>108</v>
      </c>
      <c r="C94" s="83" t="s">
        <v>798</v>
      </c>
      <c r="D94" s="12" t="s">
        <v>799</v>
      </c>
      <c r="E94" s="85"/>
      <c r="F94" s="84" t="s">
        <v>216</v>
      </c>
      <c r="G94" s="86">
        <f t="shared" si="25"/>
        <v>43.28</v>
      </c>
      <c r="H94" s="105">
        <f t="shared" si="26"/>
        <v>0</v>
      </c>
      <c r="I94" s="86">
        <v>43.28</v>
      </c>
      <c r="J94" s="87">
        <f t="shared" si="27"/>
        <v>0</v>
      </c>
      <c r="K94" s="88">
        <v>2.89</v>
      </c>
      <c r="L94" s="89">
        <f t="shared" si="28"/>
        <v>0</v>
      </c>
    </row>
    <row r="95" spans="1:12" s="71" customFormat="1" ht="12.75" customHeight="1" x14ac:dyDescent="0.2">
      <c r="A95" s="93"/>
      <c r="B95" s="98" t="s">
        <v>108</v>
      </c>
      <c r="C95" s="83" t="s">
        <v>800</v>
      </c>
      <c r="D95" s="12" t="s">
        <v>801</v>
      </c>
      <c r="E95" s="85"/>
      <c r="F95" s="84" t="s">
        <v>216</v>
      </c>
      <c r="G95" s="86">
        <f t="shared" si="25"/>
        <v>57.76</v>
      </c>
      <c r="H95" s="105">
        <f t="shared" si="26"/>
        <v>0</v>
      </c>
      <c r="I95" s="86">
        <v>57.76</v>
      </c>
      <c r="J95" s="87">
        <f t="shared" si="27"/>
        <v>0</v>
      </c>
      <c r="K95" s="88">
        <v>3.9</v>
      </c>
      <c r="L95" s="89">
        <f t="shared" si="28"/>
        <v>0</v>
      </c>
    </row>
    <row r="96" spans="1:12" s="71" customFormat="1" ht="6.95" customHeight="1" x14ac:dyDescent="0.2">
      <c r="A96" s="93"/>
      <c r="B96" s="98"/>
      <c r="C96" s="90"/>
      <c r="D96" s="12"/>
      <c r="E96" s="91"/>
      <c r="F96" s="84"/>
      <c r="G96" s="86"/>
      <c r="H96" s="106"/>
      <c r="I96" s="86"/>
      <c r="J96" s="92"/>
      <c r="K96" s="88"/>
      <c r="L96" s="89"/>
    </row>
    <row r="97" spans="1:12" s="71" customFormat="1" ht="12.75" customHeight="1" x14ac:dyDescent="0.2">
      <c r="A97" s="93"/>
      <c r="B97" s="98" t="s">
        <v>108</v>
      </c>
      <c r="C97" s="83" t="s">
        <v>802</v>
      </c>
      <c r="D97" s="12" t="s">
        <v>803</v>
      </c>
      <c r="E97" s="85"/>
      <c r="F97" s="84" t="s">
        <v>216</v>
      </c>
      <c r="G97" s="86">
        <f t="shared" si="25"/>
        <v>33.64</v>
      </c>
      <c r="H97" s="105">
        <f t="shared" si="26"/>
        <v>0</v>
      </c>
      <c r="I97" s="86">
        <v>33.64</v>
      </c>
      <c r="J97" s="87">
        <f t="shared" si="27"/>
        <v>0</v>
      </c>
      <c r="K97" s="88">
        <v>1.2</v>
      </c>
      <c r="L97" s="89">
        <f t="shared" si="28"/>
        <v>0</v>
      </c>
    </row>
    <row r="98" spans="1:12" s="71" customFormat="1" ht="12.75" customHeight="1" x14ac:dyDescent="0.2">
      <c r="A98" s="93"/>
      <c r="B98" s="98" t="s">
        <v>108</v>
      </c>
      <c r="C98" s="83" t="s">
        <v>804</v>
      </c>
      <c r="D98" s="12" t="s">
        <v>805</v>
      </c>
      <c r="E98" s="85"/>
      <c r="F98" s="84" t="s">
        <v>216</v>
      </c>
      <c r="G98" s="86">
        <f t="shared" si="25"/>
        <v>27.24</v>
      </c>
      <c r="H98" s="105">
        <f t="shared" si="26"/>
        <v>0</v>
      </c>
      <c r="I98" s="86">
        <v>27.24</v>
      </c>
      <c r="J98" s="87">
        <f t="shared" si="27"/>
        <v>0</v>
      </c>
      <c r="K98" s="88">
        <v>1.52</v>
      </c>
      <c r="L98" s="89">
        <f t="shared" si="28"/>
        <v>0</v>
      </c>
    </row>
    <row r="99" spans="1:12" s="71" customFormat="1" ht="12.75" customHeight="1" x14ac:dyDescent="0.2">
      <c r="A99" s="93"/>
      <c r="B99" s="98" t="s">
        <v>108</v>
      </c>
      <c r="C99" s="83" t="s">
        <v>806</v>
      </c>
      <c r="D99" s="12" t="s">
        <v>807</v>
      </c>
      <c r="E99" s="85"/>
      <c r="F99" s="84" t="s">
        <v>216</v>
      </c>
      <c r="G99" s="86">
        <f t="shared" si="25"/>
        <v>32.32</v>
      </c>
      <c r="H99" s="105">
        <f t="shared" si="26"/>
        <v>0</v>
      </c>
      <c r="I99" s="86">
        <v>32.32</v>
      </c>
      <c r="J99" s="87">
        <f t="shared" si="27"/>
        <v>0</v>
      </c>
      <c r="K99" s="88">
        <v>1.88</v>
      </c>
      <c r="L99" s="89">
        <f t="shared" si="28"/>
        <v>0</v>
      </c>
    </row>
    <row r="100" spans="1:12" s="71" customFormat="1" ht="12.75" customHeight="1" x14ac:dyDescent="0.2">
      <c r="A100" s="93"/>
      <c r="B100" s="98" t="s">
        <v>108</v>
      </c>
      <c r="C100" s="83" t="s">
        <v>808</v>
      </c>
      <c r="D100" s="12" t="s">
        <v>809</v>
      </c>
      <c r="E100" s="85"/>
      <c r="F100" s="84" t="s">
        <v>216</v>
      </c>
      <c r="G100" s="86">
        <f t="shared" si="25"/>
        <v>41.12</v>
      </c>
      <c r="H100" s="105">
        <f t="shared" si="26"/>
        <v>0</v>
      </c>
      <c r="I100" s="86">
        <v>41.12</v>
      </c>
      <c r="J100" s="87">
        <f t="shared" si="27"/>
        <v>0</v>
      </c>
      <c r="K100" s="88">
        <v>2.76</v>
      </c>
      <c r="L100" s="89">
        <f t="shared" si="28"/>
        <v>0</v>
      </c>
    </row>
    <row r="101" spans="1:12" s="71" customFormat="1" ht="12.75" customHeight="1" x14ac:dyDescent="0.2">
      <c r="A101" s="93"/>
      <c r="B101" s="98" t="s">
        <v>108</v>
      </c>
      <c r="C101" s="83" t="s">
        <v>810</v>
      </c>
      <c r="D101" s="12" t="s">
        <v>811</v>
      </c>
      <c r="E101" s="85"/>
      <c r="F101" s="84" t="s">
        <v>216</v>
      </c>
      <c r="G101" s="86">
        <f t="shared" si="25"/>
        <v>51.28</v>
      </c>
      <c r="H101" s="105">
        <f t="shared" si="26"/>
        <v>0</v>
      </c>
      <c r="I101" s="86">
        <v>51.28</v>
      </c>
      <c r="J101" s="87">
        <f t="shared" si="27"/>
        <v>0</v>
      </c>
      <c r="K101" s="88">
        <v>3.8</v>
      </c>
      <c r="L101" s="89">
        <f t="shared" si="28"/>
        <v>0</v>
      </c>
    </row>
    <row r="102" spans="1:12" s="71" customFormat="1" ht="12.75" customHeight="1" x14ac:dyDescent="0.2">
      <c r="A102" s="93"/>
      <c r="B102" s="98" t="s">
        <v>108</v>
      </c>
      <c r="C102" s="83" t="s">
        <v>812</v>
      </c>
      <c r="D102" s="12" t="s">
        <v>813</v>
      </c>
      <c r="E102" s="85"/>
      <c r="F102" s="84" t="s">
        <v>216</v>
      </c>
      <c r="G102" s="86">
        <f t="shared" si="25"/>
        <v>66.56</v>
      </c>
      <c r="H102" s="105">
        <f t="shared" si="26"/>
        <v>0</v>
      </c>
      <c r="I102" s="86">
        <v>66.56</v>
      </c>
      <c r="J102" s="87">
        <f t="shared" si="27"/>
        <v>0</v>
      </c>
      <c r="K102" s="88">
        <v>5.03</v>
      </c>
      <c r="L102" s="89">
        <f t="shared" si="28"/>
        <v>0</v>
      </c>
    </row>
    <row r="103" spans="1:12" ht="12.75" customHeight="1" x14ac:dyDescent="0.25">
      <c r="D103" s="56"/>
      <c r="H103" s="107"/>
      <c r="I103" s="109"/>
    </row>
    <row r="104" spans="1:12" ht="12.75" customHeight="1" x14ac:dyDescent="0.25">
      <c r="D104" s="18" t="s">
        <v>66</v>
      </c>
      <c r="H104" s="107"/>
      <c r="I104" s="109"/>
    </row>
    <row r="105" spans="1:12" s="71" customFormat="1" ht="12.75" customHeight="1" x14ac:dyDescent="0.2">
      <c r="A105" s="93"/>
      <c r="B105" s="98" t="s">
        <v>108</v>
      </c>
      <c r="C105" s="83" t="s">
        <v>814</v>
      </c>
      <c r="D105" s="12" t="s">
        <v>815</v>
      </c>
      <c r="E105" s="85"/>
      <c r="F105" s="84" t="s">
        <v>216</v>
      </c>
      <c r="G105" s="86">
        <f t="shared" ref="G105:G110" si="29">I105*(1-J105)</f>
        <v>8.8000000000000007</v>
      </c>
      <c r="H105" s="105">
        <f t="shared" ref="H105:H110" si="30">E105*G105</f>
        <v>0</v>
      </c>
      <c r="I105" s="86">
        <v>8.8000000000000007</v>
      </c>
      <c r="J105" s="87">
        <f t="shared" ref="J105:J110" si="31">H$16/100</f>
        <v>0</v>
      </c>
      <c r="K105" s="88">
        <v>0.31</v>
      </c>
      <c r="L105" s="89">
        <f t="shared" ref="L105:L110" si="32">E105*K105</f>
        <v>0</v>
      </c>
    </row>
    <row r="106" spans="1:12" s="71" customFormat="1" ht="12.75" customHeight="1" x14ac:dyDescent="0.2">
      <c r="A106" s="93"/>
      <c r="B106" s="98" t="s">
        <v>108</v>
      </c>
      <c r="C106" s="83" t="s">
        <v>816</v>
      </c>
      <c r="D106" s="12" t="s">
        <v>817</v>
      </c>
      <c r="E106" s="85"/>
      <c r="F106" s="84" t="s">
        <v>216</v>
      </c>
      <c r="G106" s="86">
        <f t="shared" si="29"/>
        <v>11.44</v>
      </c>
      <c r="H106" s="105">
        <f t="shared" si="30"/>
        <v>0</v>
      </c>
      <c r="I106" s="86">
        <v>11.44</v>
      </c>
      <c r="J106" s="87">
        <f t="shared" si="31"/>
        <v>0</v>
      </c>
      <c r="K106" s="88">
        <v>0.48</v>
      </c>
      <c r="L106" s="89">
        <f t="shared" si="32"/>
        <v>0</v>
      </c>
    </row>
    <row r="107" spans="1:12" s="71" customFormat="1" ht="12.75" customHeight="1" x14ac:dyDescent="0.2">
      <c r="A107" s="93"/>
      <c r="B107" s="98" t="s">
        <v>108</v>
      </c>
      <c r="C107" s="83" t="s">
        <v>818</v>
      </c>
      <c r="D107" s="12" t="s">
        <v>819</v>
      </c>
      <c r="E107" s="85"/>
      <c r="F107" s="84" t="s">
        <v>216</v>
      </c>
      <c r="G107" s="86">
        <f t="shared" si="29"/>
        <v>13.92</v>
      </c>
      <c r="H107" s="105">
        <f t="shared" si="30"/>
        <v>0</v>
      </c>
      <c r="I107" s="86">
        <v>13.92</v>
      </c>
      <c r="J107" s="87">
        <f t="shared" si="31"/>
        <v>0</v>
      </c>
      <c r="K107" s="88">
        <v>0.67</v>
      </c>
      <c r="L107" s="89">
        <f t="shared" si="32"/>
        <v>0</v>
      </c>
    </row>
    <row r="108" spans="1:12" s="71" customFormat="1" ht="12.75" customHeight="1" x14ac:dyDescent="0.2">
      <c r="A108" s="93"/>
      <c r="B108" s="98" t="s">
        <v>108</v>
      </c>
      <c r="C108" s="83" t="s">
        <v>820</v>
      </c>
      <c r="D108" s="12" t="s">
        <v>821</v>
      </c>
      <c r="E108" s="85"/>
      <c r="F108" s="84" t="s">
        <v>216</v>
      </c>
      <c r="G108" s="86">
        <f t="shared" si="29"/>
        <v>17.36</v>
      </c>
      <c r="H108" s="105">
        <f t="shared" si="30"/>
        <v>0</v>
      </c>
      <c r="I108" s="86">
        <v>17.36</v>
      </c>
      <c r="J108" s="87">
        <f t="shared" si="31"/>
        <v>0</v>
      </c>
      <c r="K108" s="88">
        <v>1.1299999999999999</v>
      </c>
      <c r="L108" s="89">
        <f t="shared" si="32"/>
        <v>0</v>
      </c>
    </row>
    <row r="109" spans="1:12" s="71" customFormat="1" ht="12.75" customHeight="1" x14ac:dyDescent="0.2">
      <c r="A109" s="93"/>
      <c r="B109" s="98" t="s">
        <v>108</v>
      </c>
      <c r="C109" s="83" t="s">
        <v>822</v>
      </c>
      <c r="D109" s="12" t="s">
        <v>823</v>
      </c>
      <c r="E109" s="85"/>
      <c r="F109" s="84" t="s">
        <v>216</v>
      </c>
      <c r="G109" s="86">
        <f t="shared" si="29"/>
        <v>25.08</v>
      </c>
      <c r="H109" s="105">
        <f t="shared" si="30"/>
        <v>0</v>
      </c>
      <c r="I109" s="86">
        <v>25.08</v>
      </c>
      <c r="J109" s="87">
        <f t="shared" si="31"/>
        <v>0</v>
      </c>
      <c r="K109" s="88">
        <v>1.71</v>
      </c>
      <c r="L109" s="89">
        <f t="shared" si="32"/>
        <v>0</v>
      </c>
    </row>
    <row r="110" spans="1:12" s="71" customFormat="1" ht="12.75" customHeight="1" x14ac:dyDescent="0.2">
      <c r="A110" s="93"/>
      <c r="B110" s="98" t="s">
        <v>108</v>
      </c>
      <c r="C110" s="83" t="s">
        <v>824</v>
      </c>
      <c r="D110" s="12" t="s">
        <v>825</v>
      </c>
      <c r="E110" s="85"/>
      <c r="F110" s="84" t="s">
        <v>216</v>
      </c>
      <c r="G110" s="86">
        <f t="shared" si="29"/>
        <v>37.32</v>
      </c>
      <c r="H110" s="105">
        <f t="shared" si="30"/>
        <v>0</v>
      </c>
      <c r="I110" s="86">
        <v>37.32</v>
      </c>
      <c r="J110" s="87">
        <f t="shared" si="31"/>
        <v>0</v>
      </c>
      <c r="K110" s="88">
        <v>2.39</v>
      </c>
      <c r="L110" s="89">
        <f t="shared" si="32"/>
        <v>0</v>
      </c>
    </row>
    <row r="111" spans="1:12" ht="12.75" customHeight="1" x14ac:dyDescent="0.25">
      <c r="D111" s="72"/>
      <c r="H111" s="107"/>
      <c r="I111" s="109"/>
    </row>
    <row r="112" spans="1:12" ht="12.75" customHeight="1" x14ac:dyDescent="0.25">
      <c r="D112" s="18" t="s">
        <v>68</v>
      </c>
      <c r="H112" s="107"/>
      <c r="I112" s="109"/>
    </row>
    <row r="113" spans="1:12" s="71" customFormat="1" ht="12.75" customHeight="1" x14ac:dyDescent="0.2">
      <c r="A113" s="93"/>
      <c r="B113" s="98" t="s">
        <v>108</v>
      </c>
      <c r="C113" s="83" t="s">
        <v>826</v>
      </c>
      <c r="D113" s="12" t="s">
        <v>827</v>
      </c>
      <c r="E113" s="85"/>
      <c r="F113" s="84" t="s">
        <v>216</v>
      </c>
      <c r="G113" s="86">
        <f t="shared" ref="G113:G127" si="33">I113*(1-J113)</f>
        <v>12.56</v>
      </c>
      <c r="H113" s="105">
        <f t="shared" ref="H113:H127" si="34">E113*G113</f>
        <v>0</v>
      </c>
      <c r="I113" s="86">
        <v>12.56</v>
      </c>
      <c r="J113" s="87">
        <f t="shared" ref="J113:J127" si="35">H$16/100</f>
        <v>0</v>
      </c>
      <c r="K113" s="88">
        <v>0.31</v>
      </c>
      <c r="L113" s="89">
        <f t="shared" ref="L113:L127" si="36">E113*K113</f>
        <v>0</v>
      </c>
    </row>
    <row r="114" spans="1:12" s="71" customFormat="1" ht="6.95" customHeight="1" x14ac:dyDescent="0.2">
      <c r="A114" s="93"/>
      <c r="B114" s="98"/>
      <c r="C114" s="90"/>
      <c r="D114" s="12"/>
      <c r="E114" s="91"/>
      <c r="F114" s="84"/>
      <c r="G114" s="86"/>
      <c r="H114" s="106"/>
      <c r="I114" s="86"/>
      <c r="J114" s="92"/>
      <c r="K114" s="88"/>
      <c r="L114" s="89"/>
    </row>
    <row r="115" spans="1:12" s="71" customFormat="1" ht="12.75" customHeight="1" x14ac:dyDescent="0.2">
      <c r="A115" s="93"/>
      <c r="B115" s="98" t="s">
        <v>108</v>
      </c>
      <c r="C115" s="83" t="s">
        <v>828</v>
      </c>
      <c r="D115" s="12" t="s">
        <v>829</v>
      </c>
      <c r="E115" s="85"/>
      <c r="F115" s="84" t="s">
        <v>216</v>
      </c>
      <c r="G115" s="86">
        <f t="shared" si="33"/>
        <v>19.16</v>
      </c>
      <c r="H115" s="105">
        <f t="shared" si="34"/>
        <v>0</v>
      </c>
      <c r="I115" s="86">
        <v>19.16</v>
      </c>
      <c r="J115" s="87">
        <f t="shared" si="35"/>
        <v>0</v>
      </c>
      <c r="K115" s="88">
        <v>0.56999999999999995</v>
      </c>
      <c r="L115" s="89">
        <f t="shared" si="36"/>
        <v>0</v>
      </c>
    </row>
    <row r="116" spans="1:12" s="71" customFormat="1" ht="12.75" customHeight="1" x14ac:dyDescent="0.2">
      <c r="A116" s="93"/>
      <c r="B116" s="98" t="s">
        <v>108</v>
      </c>
      <c r="C116" s="83" t="s">
        <v>830</v>
      </c>
      <c r="D116" s="12" t="s">
        <v>831</v>
      </c>
      <c r="E116" s="85"/>
      <c r="F116" s="84" t="s">
        <v>216</v>
      </c>
      <c r="G116" s="86">
        <f t="shared" si="33"/>
        <v>26.16</v>
      </c>
      <c r="H116" s="105">
        <f t="shared" si="34"/>
        <v>0</v>
      </c>
      <c r="I116" s="86">
        <v>26.16</v>
      </c>
      <c r="J116" s="87">
        <f t="shared" si="35"/>
        <v>0</v>
      </c>
      <c r="K116" s="88">
        <v>0.71</v>
      </c>
      <c r="L116" s="89">
        <f t="shared" si="36"/>
        <v>0</v>
      </c>
    </row>
    <row r="117" spans="1:12" s="71" customFormat="1" ht="12.75" customHeight="1" x14ac:dyDescent="0.2">
      <c r="A117" s="93"/>
      <c r="B117" s="98" t="s">
        <v>108</v>
      </c>
      <c r="C117" s="83" t="s">
        <v>832</v>
      </c>
      <c r="D117" s="12" t="s">
        <v>833</v>
      </c>
      <c r="E117" s="85"/>
      <c r="F117" s="84" t="s">
        <v>216</v>
      </c>
      <c r="G117" s="86">
        <f t="shared" si="33"/>
        <v>21.68</v>
      </c>
      <c r="H117" s="105">
        <f t="shared" si="34"/>
        <v>0</v>
      </c>
      <c r="I117" s="86">
        <v>21.68</v>
      </c>
      <c r="J117" s="87">
        <f t="shared" si="35"/>
        <v>0</v>
      </c>
      <c r="K117" s="88">
        <v>0.84</v>
      </c>
      <c r="L117" s="89">
        <f t="shared" si="36"/>
        <v>0</v>
      </c>
    </row>
    <row r="118" spans="1:12" s="71" customFormat="1" ht="12.75" customHeight="1" x14ac:dyDescent="0.2">
      <c r="A118" s="93"/>
      <c r="B118" s="98" t="s">
        <v>108</v>
      </c>
      <c r="C118" s="83" t="s">
        <v>834</v>
      </c>
      <c r="D118" s="12" t="s">
        <v>835</v>
      </c>
      <c r="E118" s="85"/>
      <c r="F118" s="84" t="s">
        <v>216</v>
      </c>
      <c r="G118" s="86">
        <f t="shared" si="33"/>
        <v>24.32</v>
      </c>
      <c r="H118" s="105">
        <f t="shared" si="34"/>
        <v>0</v>
      </c>
      <c r="I118" s="86">
        <v>24.32</v>
      </c>
      <c r="J118" s="87">
        <f t="shared" si="35"/>
        <v>0</v>
      </c>
      <c r="K118" s="88">
        <v>1.1200000000000001</v>
      </c>
      <c r="L118" s="89">
        <f t="shared" si="36"/>
        <v>0</v>
      </c>
    </row>
    <row r="119" spans="1:12" s="71" customFormat="1" ht="12.75" customHeight="1" x14ac:dyDescent="0.2">
      <c r="A119" s="93"/>
      <c r="B119" s="98" t="s">
        <v>108</v>
      </c>
      <c r="C119" s="83" t="s">
        <v>836</v>
      </c>
      <c r="D119" s="12" t="s">
        <v>837</v>
      </c>
      <c r="E119" s="85"/>
      <c r="F119" s="84" t="s">
        <v>216</v>
      </c>
      <c r="G119" s="86">
        <f t="shared" si="33"/>
        <v>34.68</v>
      </c>
      <c r="H119" s="105">
        <f t="shared" si="34"/>
        <v>0</v>
      </c>
      <c r="I119" s="86">
        <v>34.68</v>
      </c>
      <c r="J119" s="87">
        <f t="shared" si="35"/>
        <v>0</v>
      </c>
      <c r="K119" s="88">
        <v>1.39</v>
      </c>
      <c r="L119" s="89">
        <f t="shared" si="36"/>
        <v>0</v>
      </c>
    </row>
    <row r="120" spans="1:12" s="71" customFormat="1" ht="12.75" customHeight="1" x14ac:dyDescent="0.2">
      <c r="A120" s="93"/>
      <c r="B120" s="98" t="s">
        <v>108</v>
      </c>
      <c r="C120" s="83" t="s">
        <v>838</v>
      </c>
      <c r="D120" s="12" t="s">
        <v>839</v>
      </c>
      <c r="E120" s="85"/>
      <c r="F120" s="84" t="s">
        <v>216</v>
      </c>
      <c r="G120" s="86">
        <f t="shared" si="33"/>
        <v>33.4</v>
      </c>
      <c r="H120" s="105">
        <f t="shared" si="34"/>
        <v>0</v>
      </c>
      <c r="I120" s="86">
        <v>33.4</v>
      </c>
      <c r="J120" s="87">
        <f t="shared" si="35"/>
        <v>0</v>
      </c>
      <c r="K120" s="88">
        <v>1.67</v>
      </c>
      <c r="L120" s="89">
        <f t="shared" si="36"/>
        <v>0</v>
      </c>
    </row>
    <row r="121" spans="1:12" s="71" customFormat="1" ht="6.95" customHeight="1" x14ac:dyDescent="0.2">
      <c r="A121" s="93"/>
      <c r="B121" s="98"/>
      <c r="C121" s="90"/>
      <c r="D121" s="12"/>
      <c r="E121" s="91"/>
      <c r="F121" s="84"/>
      <c r="G121" s="86"/>
      <c r="H121" s="106"/>
      <c r="I121" s="86"/>
      <c r="J121" s="92"/>
      <c r="K121" s="88"/>
      <c r="L121" s="89"/>
    </row>
    <row r="122" spans="1:12" s="71" customFormat="1" ht="12.75" customHeight="1" x14ac:dyDescent="0.2">
      <c r="A122" s="93"/>
      <c r="B122" s="98" t="s">
        <v>108</v>
      </c>
      <c r="C122" s="83" t="s">
        <v>840</v>
      </c>
      <c r="D122" s="12" t="s">
        <v>841</v>
      </c>
      <c r="E122" s="85"/>
      <c r="F122" s="84" t="s">
        <v>216</v>
      </c>
      <c r="G122" s="86">
        <f t="shared" si="33"/>
        <v>31.32</v>
      </c>
      <c r="H122" s="105">
        <f t="shared" si="34"/>
        <v>0</v>
      </c>
      <c r="I122" s="86">
        <v>31.32</v>
      </c>
      <c r="J122" s="87">
        <f t="shared" si="35"/>
        <v>0</v>
      </c>
      <c r="K122" s="88">
        <v>0.89</v>
      </c>
      <c r="L122" s="89">
        <f t="shared" si="36"/>
        <v>0</v>
      </c>
    </row>
    <row r="123" spans="1:12" s="71" customFormat="1" ht="12.75" customHeight="1" x14ac:dyDescent="0.2">
      <c r="A123" s="93"/>
      <c r="B123" s="98" t="s">
        <v>108</v>
      </c>
      <c r="C123" s="83" t="s">
        <v>842</v>
      </c>
      <c r="D123" s="12" t="s">
        <v>843</v>
      </c>
      <c r="E123" s="85"/>
      <c r="F123" s="84" t="s">
        <v>216</v>
      </c>
      <c r="G123" s="86">
        <f t="shared" si="33"/>
        <v>36.32</v>
      </c>
      <c r="H123" s="105">
        <f t="shared" si="34"/>
        <v>0</v>
      </c>
      <c r="I123" s="86">
        <v>36.32</v>
      </c>
      <c r="J123" s="87">
        <f t="shared" si="35"/>
        <v>0</v>
      </c>
      <c r="K123" s="88">
        <v>1.06</v>
      </c>
      <c r="L123" s="89">
        <f t="shared" si="36"/>
        <v>0</v>
      </c>
    </row>
    <row r="124" spans="1:12" s="71" customFormat="1" ht="12.75" customHeight="1" x14ac:dyDescent="0.2">
      <c r="A124" s="93"/>
      <c r="B124" s="98" t="s">
        <v>108</v>
      </c>
      <c r="C124" s="83" t="s">
        <v>844</v>
      </c>
      <c r="D124" s="12" t="s">
        <v>845</v>
      </c>
      <c r="E124" s="85"/>
      <c r="F124" s="84" t="s">
        <v>216</v>
      </c>
      <c r="G124" s="86">
        <f t="shared" si="33"/>
        <v>26.8</v>
      </c>
      <c r="H124" s="105">
        <f t="shared" si="34"/>
        <v>0</v>
      </c>
      <c r="I124" s="86">
        <v>26.8</v>
      </c>
      <c r="J124" s="87">
        <f t="shared" si="35"/>
        <v>0</v>
      </c>
      <c r="K124" s="88">
        <v>1.22</v>
      </c>
      <c r="L124" s="89">
        <f t="shared" si="36"/>
        <v>0</v>
      </c>
    </row>
    <row r="125" spans="1:12" s="71" customFormat="1" ht="12.75" customHeight="1" x14ac:dyDescent="0.2">
      <c r="A125" s="93"/>
      <c r="B125" s="98" t="s">
        <v>108</v>
      </c>
      <c r="C125" s="83" t="s">
        <v>846</v>
      </c>
      <c r="D125" s="12" t="s">
        <v>847</v>
      </c>
      <c r="E125" s="85"/>
      <c r="F125" s="84" t="s">
        <v>216</v>
      </c>
      <c r="G125" s="86">
        <f t="shared" si="33"/>
        <v>34.28</v>
      </c>
      <c r="H125" s="105">
        <f t="shared" si="34"/>
        <v>0</v>
      </c>
      <c r="I125" s="86">
        <v>34.28</v>
      </c>
      <c r="J125" s="87">
        <f t="shared" si="35"/>
        <v>0</v>
      </c>
      <c r="K125" s="88">
        <v>1.55</v>
      </c>
      <c r="L125" s="89">
        <f t="shared" si="36"/>
        <v>0</v>
      </c>
    </row>
    <row r="126" spans="1:12" s="71" customFormat="1" ht="12.75" customHeight="1" x14ac:dyDescent="0.2">
      <c r="A126" s="93"/>
      <c r="B126" s="98" t="s">
        <v>108</v>
      </c>
      <c r="C126" s="83" t="s">
        <v>848</v>
      </c>
      <c r="D126" s="12" t="s">
        <v>849</v>
      </c>
      <c r="E126" s="85"/>
      <c r="F126" s="84" t="s">
        <v>216</v>
      </c>
      <c r="G126" s="86">
        <f t="shared" si="33"/>
        <v>43.36</v>
      </c>
      <c r="H126" s="105">
        <f t="shared" si="34"/>
        <v>0</v>
      </c>
      <c r="I126" s="86">
        <v>43.36</v>
      </c>
      <c r="J126" s="87">
        <f t="shared" si="35"/>
        <v>0</v>
      </c>
      <c r="K126" s="88">
        <v>1.89</v>
      </c>
      <c r="L126" s="89">
        <f t="shared" si="36"/>
        <v>0</v>
      </c>
    </row>
    <row r="127" spans="1:12" s="71" customFormat="1" ht="12.75" customHeight="1" x14ac:dyDescent="0.2">
      <c r="A127" s="93"/>
      <c r="B127" s="98" t="s">
        <v>108</v>
      </c>
      <c r="C127" s="83" t="s">
        <v>850</v>
      </c>
      <c r="D127" s="12" t="s">
        <v>851</v>
      </c>
      <c r="E127" s="85"/>
      <c r="F127" s="84" t="s">
        <v>216</v>
      </c>
      <c r="G127" s="86">
        <f t="shared" si="33"/>
        <v>40.119999999999997</v>
      </c>
      <c r="H127" s="105">
        <f t="shared" si="34"/>
        <v>0</v>
      </c>
      <c r="I127" s="86">
        <v>40.119999999999997</v>
      </c>
      <c r="J127" s="87">
        <f t="shared" si="35"/>
        <v>0</v>
      </c>
      <c r="K127" s="88">
        <v>2.2200000000000002</v>
      </c>
      <c r="L127" s="89">
        <f t="shared" si="36"/>
        <v>0</v>
      </c>
    </row>
    <row r="128" spans="1:12" ht="12.75" customHeight="1" x14ac:dyDescent="0.25">
      <c r="D128" s="72"/>
      <c r="H128" s="107"/>
      <c r="I128" s="109"/>
    </row>
    <row r="129" spans="1:12" ht="12.75" customHeight="1" x14ac:dyDescent="0.25">
      <c r="D129" s="18" t="s">
        <v>69</v>
      </c>
      <c r="H129" s="107"/>
      <c r="I129" s="109"/>
    </row>
    <row r="130" spans="1:12" s="71" customFormat="1" ht="12.75" customHeight="1" x14ac:dyDescent="0.2">
      <c r="A130" s="93"/>
      <c r="B130" s="98" t="s">
        <v>108</v>
      </c>
      <c r="C130" s="83" t="s">
        <v>852</v>
      </c>
      <c r="D130" s="12" t="s">
        <v>853</v>
      </c>
      <c r="E130" s="85"/>
      <c r="F130" s="84" t="s">
        <v>216</v>
      </c>
      <c r="G130" s="86">
        <f t="shared" ref="G130:G135" si="37">I130*(1-J130)</f>
        <v>8.8000000000000007</v>
      </c>
      <c r="H130" s="105">
        <f t="shared" ref="H130:H135" si="38">E130*G130</f>
        <v>0</v>
      </c>
      <c r="I130" s="86">
        <v>8.8000000000000007</v>
      </c>
      <c r="J130" s="87">
        <f t="shared" ref="J130:J135" si="39">H$16/100</f>
        <v>0</v>
      </c>
      <c r="K130" s="88">
        <v>0.27</v>
      </c>
      <c r="L130" s="89">
        <f t="shared" ref="L130:L135" si="40">E130*K130</f>
        <v>0</v>
      </c>
    </row>
    <row r="131" spans="1:12" s="71" customFormat="1" ht="12.75" customHeight="1" x14ac:dyDescent="0.2">
      <c r="A131" s="93"/>
      <c r="B131" s="98" t="s">
        <v>108</v>
      </c>
      <c r="C131" s="83" t="s">
        <v>854</v>
      </c>
      <c r="D131" s="12" t="s">
        <v>855</v>
      </c>
      <c r="E131" s="85"/>
      <c r="F131" s="84" t="s">
        <v>216</v>
      </c>
      <c r="G131" s="86">
        <f t="shared" si="37"/>
        <v>10.24</v>
      </c>
      <c r="H131" s="105">
        <f t="shared" si="38"/>
        <v>0</v>
      </c>
      <c r="I131" s="86">
        <v>10.24</v>
      </c>
      <c r="J131" s="87">
        <f t="shared" si="39"/>
        <v>0</v>
      </c>
      <c r="K131" s="88">
        <v>0.37</v>
      </c>
      <c r="L131" s="89">
        <f t="shared" si="40"/>
        <v>0</v>
      </c>
    </row>
    <row r="132" spans="1:12" s="71" customFormat="1" ht="12.75" customHeight="1" x14ac:dyDescent="0.2">
      <c r="A132" s="93"/>
      <c r="B132" s="98" t="s">
        <v>108</v>
      </c>
      <c r="C132" s="83" t="s">
        <v>856</v>
      </c>
      <c r="D132" s="12" t="s">
        <v>857</v>
      </c>
      <c r="E132" s="85"/>
      <c r="F132" s="84" t="s">
        <v>216</v>
      </c>
      <c r="G132" s="86">
        <f t="shared" si="37"/>
        <v>10.88</v>
      </c>
      <c r="H132" s="105">
        <f t="shared" si="38"/>
        <v>0</v>
      </c>
      <c r="I132" s="86">
        <v>10.88</v>
      </c>
      <c r="J132" s="87">
        <f t="shared" si="39"/>
        <v>0</v>
      </c>
      <c r="K132" s="88">
        <v>0.47</v>
      </c>
      <c r="L132" s="89">
        <f t="shared" si="40"/>
        <v>0</v>
      </c>
    </row>
    <row r="133" spans="1:12" s="71" customFormat="1" ht="12.75" customHeight="1" x14ac:dyDescent="0.2">
      <c r="A133" s="93"/>
      <c r="B133" s="98" t="s">
        <v>108</v>
      </c>
      <c r="C133" s="83" t="s">
        <v>858</v>
      </c>
      <c r="D133" s="12" t="s">
        <v>859</v>
      </c>
      <c r="E133" s="85"/>
      <c r="F133" s="84" t="s">
        <v>216</v>
      </c>
      <c r="G133" s="86">
        <f t="shared" si="37"/>
        <v>12.64</v>
      </c>
      <c r="H133" s="105">
        <f t="shared" si="38"/>
        <v>0</v>
      </c>
      <c r="I133" s="86">
        <v>12.64</v>
      </c>
      <c r="J133" s="87">
        <f t="shared" si="39"/>
        <v>0</v>
      </c>
      <c r="K133" s="88">
        <v>0.67</v>
      </c>
      <c r="L133" s="89">
        <f t="shared" si="40"/>
        <v>0</v>
      </c>
    </row>
    <row r="134" spans="1:12" s="71" customFormat="1" ht="12.75" customHeight="1" x14ac:dyDescent="0.2">
      <c r="A134" s="93"/>
      <c r="B134" s="98" t="s">
        <v>108</v>
      </c>
      <c r="C134" s="83" t="s">
        <v>860</v>
      </c>
      <c r="D134" s="12" t="s">
        <v>861</v>
      </c>
      <c r="E134" s="85"/>
      <c r="F134" s="84" t="s">
        <v>216</v>
      </c>
      <c r="G134" s="86">
        <f t="shared" si="37"/>
        <v>18.88</v>
      </c>
      <c r="H134" s="105">
        <f t="shared" si="38"/>
        <v>0</v>
      </c>
      <c r="I134" s="86">
        <v>18.88</v>
      </c>
      <c r="J134" s="87">
        <f t="shared" si="39"/>
        <v>0</v>
      </c>
      <c r="K134" s="88">
        <v>0.88</v>
      </c>
      <c r="L134" s="89">
        <f t="shared" si="40"/>
        <v>0</v>
      </c>
    </row>
    <row r="135" spans="1:12" s="71" customFormat="1" ht="12.75" customHeight="1" x14ac:dyDescent="0.2">
      <c r="A135" s="93"/>
      <c r="B135" s="98" t="s">
        <v>108</v>
      </c>
      <c r="C135" s="83" t="s">
        <v>862</v>
      </c>
      <c r="D135" s="12" t="s">
        <v>863</v>
      </c>
      <c r="E135" s="85"/>
      <c r="F135" s="84" t="s">
        <v>216</v>
      </c>
      <c r="G135" s="86">
        <f t="shared" si="37"/>
        <v>20.239999999999998</v>
      </c>
      <c r="H135" s="105">
        <f t="shared" si="38"/>
        <v>0</v>
      </c>
      <c r="I135" s="86">
        <v>20.239999999999998</v>
      </c>
      <c r="J135" s="87">
        <f t="shared" si="39"/>
        <v>0</v>
      </c>
      <c r="K135" s="88">
        <v>1.08</v>
      </c>
      <c r="L135" s="89">
        <f t="shared" si="40"/>
        <v>0</v>
      </c>
    </row>
    <row r="136" spans="1:12" ht="12.75" customHeight="1" x14ac:dyDescent="0.25">
      <c r="D136" s="72"/>
      <c r="H136" s="107"/>
      <c r="I136" s="109"/>
    </row>
    <row r="137" spans="1:12" ht="12.75" customHeight="1" x14ac:dyDescent="0.25">
      <c r="D137" s="18" t="s">
        <v>70</v>
      </c>
      <c r="H137" s="107"/>
      <c r="I137" s="109"/>
    </row>
    <row r="138" spans="1:12" s="71" customFormat="1" ht="12.75" customHeight="1" x14ac:dyDescent="0.2">
      <c r="A138" s="93"/>
      <c r="B138" s="98" t="s">
        <v>108</v>
      </c>
      <c r="C138" s="83" t="s">
        <v>864</v>
      </c>
      <c r="D138" s="12" t="s">
        <v>865</v>
      </c>
      <c r="E138" s="85"/>
      <c r="F138" s="84" t="s">
        <v>216</v>
      </c>
      <c r="G138" s="86">
        <f t="shared" ref="G138:G152" si="41">I138*(1-J138)</f>
        <v>11.32</v>
      </c>
      <c r="H138" s="105">
        <f t="shared" ref="H138:H152" si="42">E138*G138</f>
        <v>0</v>
      </c>
      <c r="I138" s="86">
        <v>11.32</v>
      </c>
      <c r="J138" s="87">
        <f t="shared" ref="J138:J152" si="43">H$16/100</f>
        <v>0</v>
      </c>
      <c r="K138" s="88">
        <v>0.3</v>
      </c>
      <c r="L138" s="89">
        <f t="shared" ref="L138:L152" si="44">E138*K138</f>
        <v>0</v>
      </c>
    </row>
    <row r="139" spans="1:12" s="71" customFormat="1" ht="6.95" customHeight="1" x14ac:dyDescent="0.2">
      <c r="A139" s="93"/>
      <c r="B139" s="98"/>
      <c r="C139" s="90"/>
      <c r="D139" s="12"/>
      <c r="E139" s="91"/>
      <c r="F139" s="84"/>
      <c r="G139" s="86"/>
      <c r="H139" s="106"/>
      <c r="I139" s="86"/>
      <c r="J139" s="92"/>
      <c r="K139" s="88"/>
      <c r="L139" s="89"/>
    </row>
    <row r="140" spans="1:12" s="71" customFormat="1" ht="12.75" customHeight="1" x14ac:dyDescent="0.2">
      <c r="A140" s="93"/>
      <c r="B140" s="98" t="s">
        <v>108</v>
      </c>
      <c r="C140" s="83" t="s">
        <v>866</v>
      </c>
      <c r="D140" s="12" t="s">
        <v>867</v>
      </c>
      <c r="E140" s="85"/>
      <c r="F140" s="84" t="s">
        <v>216</v>
      </c>
      <c r="G140" s="86">
        <f t="shared" si="41"/>
        <v>18.079999999999998</v>
      </c>
      <c r="H140" s="105">
        <f t="shared" si="42"/>
        <v>0</v>
      </c>
      <c r="I140" s="86">
        <v>18.079999999999998</v>
      </c>
      <c r="J140" s="87">
        <f t="shared" si="43"/>
        <v>0</v>
      </c>
      <c r="K140" s="88">
        <v>0.51</v>
      </c>
      <c r="L140" s="89">
        <f t="shared" si="44"/>
        <v>0</v>
      </c>
    </row>
    <row r="141" spans="1:12" s="71" customFormat="1" ht="12.75" customHeight="1" x14ac:dyDescent="0.2">
      <c r="A141" s="93"/>
      <c r="B141" s="98" t="s">
        <v>108</v>
      </c>
      <c r="C141" s="83" t="s">
        <v>868</v>
      </c>
      <c r="D141" s="12" t="s">
        <v>869</v>
      </c>
      <c r="E141" s="85"/>
      <c r="F141" s="84" t="s">
        <v>216</v>
      </c>
      <c r="G141" s="86">
        <f t="shared" si="41"/>
        <v>21.68</v>
      </c>
      <c r="H141" s="105">
        <f t="shared" si="42"/>
        <v>0</v>
      </c>
      <c r="I141" s="86">
        <v>21.68</v>
      </c>
      <c r="J141" s="87">
        <f t="shared" si="43"/>
        <v>0</v>
      </c>
      <c r="K141" s="88">
        <v>0.62</v>
      </c>
      <c r="L141" s="89">
        <f t="shared" si="44"/>
        <v>0</v>
      </c>
    </row>
    <row r="142" spans="1:12" s="71" customFormat="1" ht="12.75" customHeight="1" x14ac:dyDescent="0.2">
      <c r="A142" s="93"/>
      <c r="B142" s="98" t="s">
        <v>108</v>
      </c>
      <c r="C142" s="83" t="s">
        <v>870</v>
      </c>
      <c r="D142" s="12" t="s">
        <v>871</v>
      </c>
      <c r="E142" s="85"/>
      <c r="F142" s="84" t="s">
        <v>216</v>
      </c>
      <c r="G142" s="86">
        <f t="shared" si="41"/>
        <v>18.399999999999999</v>
      </c>
      <c r="H142" s="105">
        <f t="shared" si="42"/>
        <v>0</v>
      </c>
      <c r="I142" s="86">
        <v>18.399999999999999</v>
      </c>
      <c r="J142" s="87">
        <f t="shared" si="43"/>
        <v>0</v>
      </c>
      <c r="K142" s="88">
        <v>0.72</v>
      </c>
      <c r="L142" s="89">
        <f t="shared" si="44"/>
        <v>0</v>
      </c>
    </row>
    <row r="143" spans="1:12" s="71" customFormat="1" ht="12.75" customHeight="1" x14ac:dyDescent="0.2">
      <c r="A143" s="93"/>
      <c r="B143" s="98" t="s">
        <v>108</v>
      </c>
      <c r="C143" s="83" t="s">
        <v>872</v>
      </c>
      <c r="D143" s="12" t="s">
        <v>873</v>
      </c>
      <c r="E143" s="85"/>
      <c r="F143" s="84" t="s">
        <v>216</v>
      </c>
      <c r="G143" s="86">
        <f t="shared" si="41"/>
        <v>20.56</v>
      </c>
      <c r="H143" s="105">
        <f t="shared" si="42"/>
        <v>0</v>
      </c>
      <c r="I143" s="86">
        <v>20.56</v>
      </c>
      <c r="J143" s="87">
        <f t="shared" si="43"/>
        <v>0</v>
      </c>
      <c r="K143" s="88">
        <v>0.94</v>
      </c>
      <c r="L143" s="89">
        <f t="shared" si="44"/>
        <v>0</v>
      </c>
    </row>
    <row r="144" spans="1:12" s="71" customFormat="1" ht="12.75" customHeight="1" x14ac:dyDescent="0.2">
      <c r="A144" s="93"/>
      <c r="B144" s="98" t="s">
        <v>108</v>
      </c>
      <c r="C144" s="83" t="s">
        <v>874</v>
      </c>
      <c r="D144" s="12" t="s">
        <v>875</v>
      </c>
      <c r="E144" s="85"/>
      <c r="F144" s="84" t="s">
        <v>216</v>
      </c>
      <c r="G144" s="86">
        <f t="shared" si="41"/>
        <v>29.32</v>
      </c>
      <c r="H144" s="105">
        <f t="shared" si="42"/>
        <v>0</v>
      </c>
      <c r="I144" s="86">
        <v>29.32</v>
      </c>
      <c r="J144" s="87">
        <f t="shared" si="43"/>
        <v>0</v>
      </c>
      <c r="K144" s="88">
        <v>1.1499999999999999</v>
      </c>
      <c r="L144" s="89">
        <f t="shared" si="44"/>
        <v>0</v>
      </c>
    </row>
    <row r="145" spans="1:12" s="71" customFormat="1" ht="12.75" customHeight="1" x14ac:dyDescent="0.2">
      <c r="A145" s="93"/>
      <c r="B145" s="98" t="s">
        <v>108</v>
      </c>
      <c r="C145" s="83" t="s">
        <v>876</v>
      </c>
      <c r="D145" s="12" t="s">
        <v>877</v>
      </c>
      <c r="E145" s="85"/>
      <c r="F145" s="84" t="s">
        <v>216</v>
      </c>
      <c r="G145" s="86">
        <f t="shared" si="41"/>
        <v>35.68</v>
      </c>
      <c r="H145" s="105">
        <f t="shared" si="42"/>
        <v>0</v>
      </c>
      <c r="I145" s="86">
        <v>35.68</v>
      </c>
      <c r="J145" s="87">
        <f t="shared" si="43"/>
        <v>0</v>
      </c>
      <c r="K145" s="88">
        <v>1.37</v>
      </c>
      <c r="L145" s="89">
        <f t="shared" si="44"/>
        <v>0</v>
      </c>
    </row>
    <row r="146" spans="1:12" s="71" customFormat="1" ht="6.95" customHeight="1" x14ac:dyDescent="0.2">
      <c r="A146" s="93"/>
      <c r="B146" s="98"/>
      <c r="C146" s="90"/>
      <c r="D146" s="12"/>
      <c r="E146" s="91"/>
      <c r="F146" s="84"/>
      <c r="G146" s="86"/>
      <c r="H146" s="106"/>
      <c r="I146" s="86"/>
      <c r="J146" s="92"/>
      <c r="K146" s="88"/>
      <c r="L146" s="89"/>
    </row>
    <row r="147" spans="1:12" s="71" customFormat="1" ht="12.75" customHeight="1" x14ac:dyDescent="0.2">
      <c r="A147" s="93"/>
      <c r="B147" s="98" t="s">
        <v>108</v>
      </c>
      <c r="C147" s="83" t="s">
        <v>878</v>
      </c>
      <c r="D147" s="12" t="s">
        <v>879</v>
      </c>
      <c r="E147" s="85"/>
      <c r="F147" s="84" t="s">
        <v>216</v>
      </c>
      <c r="G147" s="86">
        <f t="shared" si="41"/>
        <v>24.72</v>
      </c>
      <c r="H147" s="105">
        <f t="shared" si="42"/>
        <v>0</v>
      </c>
      <c r="I147" s="86">
        <v>24.72</v>
      </c>
      <c r="J147" s="87">
        <f t="shared" si="43"/>
        <v>0</v>
      </c>
      <c r="K147" s="88">
        <v>0.77</v>
      </c>
      <c r="L147" s="89">
        <f t="shared" si="44"/>
        <v>0</v>
      </c>
    </row>
    <row r="148" spans="1:12" s="71" customFormat="1" ht="12.75" customHeight="1" x14ac:dyDescent="0.2">
      <c r="A148" s="93"/>
      <c r="B148" s="98" t="s">
        <v>108</v>
      </c>
      <c r="C148" s="83" t="s">
        <v>880</v>
      </c>
      <c r="D148" s="12" t="s">
        <v>881</v>
      </c>
      <c r="E148" s="85"/>
      <c r="F148" s="84" t="s">
        <v>216</v>
      </c>
      <c r="G148" s="86">
        <f t="shared" si="41"/>
        <v>23.44</v>
      </c>
      <c r="H148" s="105">
        <f t="shared" si="42"/>
        <v>0</v>
      </c>
      <c r="I148" s="86">
        <v>23.44</v>
      </c>
      <c r="J148" s="87">
        <f t="shared" si="43"/>
        <v>0</v>
      </c>
      <c r="K148" s="88">
        <v>0.88</v>
      </c>
      <c r="L148" s="89">
        <f t="shared" si="44"/>
        <v>0</v>
      </c>
    </row>
    <row r="149" spans="1:12" s="71" customFormat="1" ht="12.75" customHeight="1" x14ac:dyDescent="0.2">
      <c r="A149" s="93"/>
      <c r="B149" s="98" t="s">
        <v>108</v>
      </c>
      <c r="C149" s="83" t="s">
        <v>882</v>
      </c>
      <c r="D149" s="12" t="s">
        <v>883</v>
      </c>
      <c r="E149" s="85"/>
      <c r="F149" s="84" t="s">
        <v>216</v>
      </c>
      <c r="G149" s="86">
        <f t="shared" si="41"/>
        <v>27.56</v>
      </c>
      <c r="H149" s="105">
        <f t="shared" si="42"/>
        <v>0</v>
      </c>
      <c r="I149" s="86">
        <v>27.56</v>
      </c>
      <c r="J149" s="87">
        <f t="shared" si="43"/>
        <v>0</v>
      </c>
      <c r="K149" s="88">
        <v>0.98</v>
      </c>
      <c r="L149" s="89">
        <f t="shared" si="44"/>
        <v>0</v>
      </c>
    </row>
    <row r="150" spans="1:12" s="71" customFormat="1" ht="12.75" customHeight="1" x14ac:dyDescent="0.2">
      <c r="A150" s="93"/>
      <c r="B150" s="98" t="s">
        <v>108</v>
      </c>
      <c r="C150" s="83" t="s">
        <v>884</v>
      </c>
      <c r="D150" s="12" t="s">
        <v>885</v>
      </c>
      <c r="E150" s="85"/>
      <c r="F150" s="84" t="s">
        <v>216</v>
      </c>
      <c r="G150" s="86">
        <f t="shared" si="41"/>
        <v>36.28</v>
      </c>
      <c r="H150" s="105">
        <f t="shared" si="42"/>
        <v>0</v>
      </c>
      <c r="I150" s="86">
        <v>36.28</v>
      </c>
      <c r="J150" s="87">
        <f t="shared" si="43"/>
        <v>0</v>
      </c>
      <c r="K150" s="88">
        <v>1.2</v>
      </c>
      <c r="L150" s="89">
        <f t="shared" si="44"/>
        <v>0</v>
      </c>
    </row>
    <row r="151" spans="1:12" s="71" customFormat="1" ht="12.75" customHeight="1" x14ac:dyDescent="0.2">
      <c r="A151" s="93"/>
      <c r="B151" s="98" t="s">
        <v>108</v>
      </c>
      <c r="C151" s="83" t="s">
        <v>886</v>
      </c>
      <c r="D151" s="12" t="s">
        <v>887</v>
      </c>
      <c r="E151" s="85"/>
      <c r="F151" s="84" t="s">
        <v>216</v>
      </c>
      <c r="G151" s="86">
        <f t="shared" si="41"/>
        <v>35.200000000000003</v>
      </c>
      <c r="H151" s="105">
        <f t="shared" si="42"/>
        <v>0</v>
      </c>
      <c r="I151" s="86">
        <v>35.200000000000003</v>
      </c>
      <c r="J151" s="87">
        <f t="shared" si="43"/>
        <v>0</v>
      </c>
      <c r="K151" s="88">
        <v>1.41</v>
      </c>
      <c r="L151" s="89">
        <f t="shared" si="44"/>
        <v>0</v>
      </c>
    </row>
    <row r="152" spans="1:12" s="71" customFormat="1" ht="12.75" customHeight="1" x14ac:dyDescent="0.2">
      <c r="A152" s="93"/>
      <c r="B152" s="98" t="s">
        <v>108</v>
      </c>
      <c r="C152" s="83" t="s">
        <v>888</v>
      </c>
      <c r="D152" s="12" t="s">
        <v>889</v>
      </c>
      <c r="E152" s="85"/>
      <c r="F152" s="84" t="s">
        <v>216</v>
      </c>
      <c r="G152" s="86">
        <f t="shared" si="41"/>
        <v>38.96</v>
      </c>
      <c r="H152" s="105">
        <f t="shared" si="42"/>
        <v>0</v>
      </c>
      <c r="I152" s="86">
        <v>38.96</v>
      </c>
      <c r="J152" s="87">
        <f t="shared" si="43"/>
        <v>0</v>
      </c>
      <c r="K152" s="88">
        <v>1.63</v>
      </c>
      <c r="L152" s="89">
        <f t="shared" si="44"/>
        <v>0</v>
      </c>
    </row>
    <row r="153" spans="1:12" ht="12.75" customHeight="1" x14ac:dyDescent="0.25">
      <c r="D153" s="72"/>
      <c r="H153" s="107"/>
      <c r="I153" s="109"/>
    </row>
    <row r="154" spans="1:12" ht="12.75" customHeight="1" x14ac:dyDescent="0.25">
      <c r="D154" s="18" t="s">
        <v>71</v>
      </c>
      <c r="H154" s="107"/>
      <c r="I154" s="109"/>
    </row>
    <row r="155" spans="1:12" s="71" customFormat="1" ht="12.75" customHeight="1" x14ac:dyDescent="0.2">
      <c r="A155" s="93"/>
      <c r="B155" s="98" t="s">
        <v>108</v>
      </c>
      <c r="C155" s="83" t="s">
        <v>890</v>
      </c>
      <c r="D155" s="12" t="s">
        <v>891</v>
      </c>
      <c r="E155" s="85"/>
      <c r="F155" s="84" t="s">
        <v>216</v>
      </c>
      <c r="G155" s="86">
        <f t="shared" ref="G155:G160" si="45">I155*(1-J155)</f>
        <v>11.68</v>
      </c>
      <c r="H155" s="105">
        <f t="shared" ref="H155:H160" si="46">E155*G155</f>
        <v>0</v>
      </c>
      <c r="I155" s="86">
        <v>11.68</v>
      </c>
      <c r="J155" s="87">
        <f t="shared" ref="J155:J160" si="47">H$16/100</f>
        <v>0</v>
      </c>
      <c r="K155" s="88">
        <v>0.47</v>
      </c>
      <c r="L155" s="89">
        <f t="shared" ref="L155:L160" si="48">E155*K155</f>
        <v>0</v>
      </c>
    </row>
    <row r="156" spans="1:12" s="71" customFormat="1" ht="12.75" customHeight="1" x14ac:dyDescent="0.2">
      <c r="A156" s="93"/>
      <c r="B156" s="98" t="s">
        <v>108</v>
      </c>
      <c r="C156" s="83" t="s">
        <v>892</v>
      </c>
      <c r="D156" s="12" t="s">
        <v>893</v>
      </c>
      <c r="E156" s="85"/>
      <c r="F156" s="84" t="s">
        <v>216</v>
      </c>
      <c r="G156" s="86">
        <f t="shared" si="45"/>
        <v>13.32</v>
      </c>
      <c r="H156" s="105">
        <f t="shared" si="46"/>
        <v>0</v>
      </c>
      <c r="I156" s="86">
        <v>13.32</v>
      </c>
      <c r="J156" s="87">
        <f t="shared" si="47"/>
        <v>0</v>
      </c>
      <c r="K156" s="88">
        <v>0.64</v>
      </c>
      <c r="L156" s="89">
        <f t="shared" si="48"/>
        <v>0</v>
      </c>
    </row>
    <row r="157" spans="1:12" s="71" customFormat="1" ht="12.75" customHeight="1" x14ac:dyDescent="0.2">
      <c r="A157" s="93"/>
      <c r="B157" s="98" t="s">
        <v>108</v>
      </c>
      <c r="C157" s="83" t="s">
        <v>894</v>
      </c>
      <c r="D157" s="12" t="s">
        <v>895</v>
      </c>
      <c r="E157" s="85"/>
      <c r="F157" s="84" t="s">
        <v>216</v>
      </c>
      <c r="G157" s="86">
        <f t="shared" si="45"/>
        <v>16.36</v>
      </c>
      <c r="H157" s="105">
        <f t="shared" si="46"/>
        <v>0</v>
      </c>
      <c r="I157" s="86">
        <v>16.36</v>
      </c>
      <c r="J157" s="87">
        <f t="shared" si="47"/>
        <v>0</v>
      </c>
      <c r="K157" s="88">
        <v>0.82</v>
      </c>
      <c r="L157" s="89">
        <f t="shared" si="48"/>
        <v>0</v>
      </c>
    </row>
    <row r="158" spans="1:12" s="71" customFormat="1" ht="12.75" customHeight="1" x14ac:dyDescent="0.2">
      <c r="A158" s="93"/>
      <c r="B158" s="98" t="s">
        <v>108</v>
      </c>
      <c r="C158" s="83" t="s">
        <v>896</v>
      </c>
      <c r="D158" s="12" t="s">
        <v>897</v>
      </c>
      <c r="E158" s="85"/>
      <c r="F158" s="84" t="s">
        <v>216</v>
      </c>
      <c r="G158" s="86">
        <f t="shared" si="45"/>
        <v>18.96</v>
      </c>
      <c r="H158" s="105">
        <f t="shared" si="46"/>
        <v>0</v>
      </c>
      <c r="I158" s="86">
        <v>18.96</v>
      </c>
      <c r="J158" s="87">
        <f t="shared" si="47"/>
        <v>0</v>
      </c>
      <c r="K158" s="88">
        <v>1.18</v>
      </c>
      <c r="L158" s="89">
        <f t="shared" si="48"/>
        <v>0</v>
      </c>
    </row>
    <row r="159" spans="1:12" s="71" customFormat="1" ht="12.75" customHeight="1" x14ac:dyDescent="0.2">
      <c r="A159" s="93"/>
      <c r="B159" s="98" t="s">
        <v>108</v>
      </c>
      <c r="C159" s="83" t="s">
        <v>898</v>
      </c>
      <c r="D159" s="12" t="s">
        <v>899</v>
      </c>
      <c r="E159" s="85"/>
      <c r="F159" s="84" t="s">
        <v>216</v>
      </c>
      <c r="G159" s="86">
        <f t="shared" si="45"/>
        <v>23.12</v>
      </c>
      <c r="H159" s="105">
        <f t="shared" si="46"/>
        <v>0</v>
      </c>
      <c r="I159" s="86">
        <v>23.12</v>
      </c>
      <c r="J159" s="87">
        <f t="shared" si="47"/>
        <v>0</v>
      </c>
      <c r="K159" s="88">
        <v>1.53</v>
      </c>
      <c r="L159" s="89">
        <f t="shared" si="48"/>
        <v>0</v>
      </c>
    </row>
    <row r="160" spans="1:12" s="71" customFormat="1" ht="12.75" customHeight="1" x14ac:dyDescent="0.2">
      <c r="A160" s="93"/>
      <c r="B160" s="98" t="s">
        <v>108</v>
      </c>
      <c r="C160" s="83" t="s">
        <v>900</v>
      </c>
      <c r="D160" s="12" t="s">
        <v>901</v>
      </c>
      <c r="E160" s="85"/>
      <c r="F160" s="84" t="s">
        <v>216</v>
      </c>
      <c r="G160" s="86">
        <f t="shared" si="45"/>
        <v>27.64</v>
      </c>
      <c r="H160" s="105">
        <f t="shared" si="46"/>
        <v>0</v>
      </c>
      <c r="I160" s="86">
        <v>27.64</v>
      </c>
      <c r="J160" s="87">
        <f t="shared" si="47"/>
        <v>0</v>
      </c>
      <c r="K160" s="88">
        <v>1.88</v>
      </c>
      <c r="L160" s="89">
        <f t="shared" si="48"/>
        <v>0</v>
      </c>
    </row>
    <row r="161" spans="1:12" ht="12.75" customHeight="1" x14ac:dyDescent="0.25">
      <c r="H161" s="107"/>
      <c r="I161" s="109"/>
    </row>
    <row r="162" spans="1:12" ht="12.75" customHeight="1" x14ac:dyDescent="0.25">
      <c r="D162" s="18" t="s">
        <v>72</v>
      </c>
      <c r="H162" s="107"/>
      <c r="I162" s="109"/>
    </row>
    <row r="163" spans="1:12" s="71" customFormat="1" ht="12.75" customHeight="1" x14ac:dyDescent="0.2">
      <c r="A163" s="93"/>
      <c r="B163" s="98" t="s">
        <v>108</v>
      </c>
      <c r="C163" s="83" t="s">
        <v>902</v>
      </c>
      <c r="D163" s="12" t="s">
        <v>903</v>
      </c>
      <c r="E163" s="85"/>
      <c r="F163" s="84" t="s">
        <v>216</v>
      </c>
      <c r="G163" s="86">
        <f t="shared" ref="G163:G175" si="49">I163*(1-J163)</f>
        <v>20.96</v>
      </c>
      <c r="H163" s="105">
        <f t="shared" ref="H163:H175" si="50">E163*G163</f>
        <v>0</v>
      </c>
      <c r="I163" s="86">
        <v>20.96</v>
      </c>
      <c r="J163" s="87">
        <f t="shared" ref="J163:J175" si="51">H$16/100</f>
        <v>0</v>
      </c>
      <c r="K163" s="88">
        <v>1.0900000000000001</v>
      </c>
      <c r="L163" s="89">
        <f t="shared" ref="L163:L175" si="52">E163*K163</f>
        <v>0</v>
      </c>
    </row>
    <row r="164" spans="1:12" s="71" customFormat="1" ht="12.75" customHeight="1" x14ac:dyDescent="0.2">
      <c r="A164" s="93"/>
      <c r="B164" s="98" t="s">
        <v>108</v>
      </c>
      <c r="C164" s="83" t="s">
        <v>904</v>
      </c>
      <c r="D164" s="12" t="s">
        <v>905</v>
      </c>
      <c r="E164" s="85"/>
      <c r="F164" s="84" t="s">
        <v>216</v>
      </c>
      <c r="G164" s="86">
        <f t="shared" si="49"/>
        <v>23.44</v>
      </c>
      <c r="H164" s="105">
        <f t="shared" si="50"/>
        <v>0</v>
      </c>
      <c r="I164" s="86">
        <v>23.44</v>
      </c>
      <c r="J164" s="87">
        <f t="shared" si="51"/>
        <v>0</v>
      </c>
      <c r="K164" s="88">
        <v>1.45</v>
      </c>
      <c r="L164" s="89">
        <f t="shared" si="52"/>
        <v>0</v>
      </c>
    </row>
    <row r="165" spans="1:12" s="71" customFormat="1" ht="12.75" customHeight="1" x14ac:dyDescent="0.2">
      <c r="A165" s="93"/>
      <c r="B165" s="98" t="s">
        <v>108</v>
      </c>
      <c r="C165" s="83" t="s">
        <v>906</v>
      </c>
      <c r="D165" s="12" t="s">
        <v>907</v>
      </c>
      <c r="E165" s="85"/>
      <c r="F165" s="84" t="s">
        <v>216</v>
      </c>
      <c r="G165" s="86">
        <f t="shared" si="49"/>
        <v>32.36</v>
      </c>
      <c r="H165" s="105">
        <f t="shared" si="50"/>
        <v>0</v>
      </c>
      <c r="I165" s="86">
        <v>32.36</v>
      </c>
      <c r="J165" s="87">
        <f t="shared" si="51"/>
        <v>0</v>
      </c>
      <c r="K165" s="88">
        <v>1.98</v>
      </c>
      <c r="L165" s="89">
        <f t="shared" si="52"/>
        <v>0</v>
      </c>
    </row>
    <row r="166" spans="1:12" s="71" customFormat="1" ht="12.75" customHeight="1" x14ac:dyDescent="0.2">
      <c r="A166" s="93"/>
      <c r="B166" s="98" t="s">
        <v>108</v>
      </c>
      <c r="C166" s="83" t="s">
        <v>908</v>
      </c>
      <c r="D166" s="12" t="s">
        <v>909</v>
      </c>
      <c r="E166" s="85"/>
      <c r="F166" s="84" t="s">
        <v>216</v>
      </c>
      <c r="G166" s="86">
        <f t="shared" si="49"/>
        <v>37.799999999999997</v>
      </c>
      <c r="H166" s="105">
        <f t="shared" si="50"/>
        <v>0</v>
      </c>
      <c r="I166" s="86">
        <v>37.799999999999997</v>
      </c>
      <c r="J166" s="87">
        <f t="shared" si="51"/>
        <v>0</v>
      </c>
      <c r="K166" s="88">
        <v>2.78</v>
      </c>
      <c r="L166" s="89">
        <f t="shared" si="52"/>
        <v>0</v>
      </c>
    </row>
    <row r="167" spans="1:12" s="71" customFormat="1" ht="12.75" customHeight="1" x14ac:dyDescent="0.2">
      <c r="A167" s="93"/>
      <c r="B167" s="98" t="s">
        <v>108</v>
      </c>
      <c r="C167" s="83" t="s">
        <v>910</v>
      </c>
      <c r="D167" s="12" t="s">
        <v>911</v>
      </c>
      <c r="E167" s="85"/>
      <c r="F167" s="84" t="s">
        <v>216</v>
      </c>
      <c r="G167" s="86">
        <f t="shared" si="49"/>
        <v>53.12</v>
      </c>
      <c r="H167" s="105">
        <f t="shared" si="50"/>
        <v>0</v>
      </c>
      <c r="I167" s="86">
        <v>53.12</v>
      </c>
      <c r="J167" s="87">
        <f t="shared" si="51"/>
        <v>0</v>
      </c>
      <c r="K167" s="88">
        <v>3.89</v>
      </c>
      <c r="L167" s="89">
        <f t="shared" si="52"/>
        <v>0</v>
      </c>
    </row>
    <row r="168" spans="1:12" s="71" customFormat="1" ht="12.75" customHeight="1" x14ac:dyDescent="0.2">
      <c r="A168" s="93"/>
      <c r="B168" s="98" t="s">
        <v>108</v>
      </c>
      <c r="C168" s="83" t="s">
        <v>912</v>
      </c>
      <c r="D168" s="12" t="s">
        <v>913</v>
      </c>
      <c r="E168" s="85"/>
      <c r="F168" s="84" t="s">
        <v>216</v>
      </c>
      <c r="G168" s="86">
        <f t="shared" si="49"/>
        <v>64.040000000000006</v>
      </c>
      <c r="H168" s="105">
        <f t="shared" si="50"/>
        <v>0</v>
      </c>
      <c r="I168" s="86">
        <v>64.040000000000006</v>
      </c>
      <c r="J168" s="87">
        <f t="shared" si="51"/>
        <v>0</v>
      </c>
      <c r="K168" s="88">
        <v>5.18</v>
      </c>
      <c r="L168" s="89">
        <f t="shared" si="52"/>
        <v>0</v>
      </c>
    </row>
    <row r="169" spans="1:12" s="71" customFormat="1" ht="6.95" customHeight="1" x14ac:dyDescent="0.2">
      <c r="A169" s="93"/>
      <c r="B169" s="98"/>
      <c r="C169" s="90"/>
      <c r="D169" s="12"/>
      <c r="E169" s="91"/>
      <c r="F169" s="84"/>
      <c r="G169" s="86"/>
      <c r="H169" s="106"/>
      <c r="I169" s="86"/>
      <c r="J169" s="92"/>
      <c r="K169" s="88"/>
      <c r="L169" s="89"/>
    </row>
    <row r="170" spans="1:12" s="71" customFormat="1" ht="12.75" customHeight="1" x14ac:dyDescent="0.2">
      <c r="A170" s="93"/>
      <c r="B170" s="98" t="s">
        <v>108</v>
      </c>
      <c r="C170" s="83" t="s">
        <v>914</v>
      </c>
      <c r="D170" s="12" t="s">
        <v>915</v>
      </c>
      <c r="E170" s="85"/>
      <c r="F170" s="84" t="s">
        <v>216</v>
      </c>
      <c r="G170" s="86">
        <f t="shared" si="49"/>
        <v>28.96</v>
      </c>
      <c r="H170" s="105">
        <f t="shared" si="50"/>
        <v>0</v>
      </c>
      <c r="I170" s="86">
        <v>28.96</v>
      </c>
      <c r="J170" s="87">
        <f t="shared" si="51"/>
        <v>0</v>
      </c>
      <c r="K170" s="88">
        <v>1.36</v>
      </c>
      <c r="L170" s="89">
        <f t="shared" si="52"/>
        <v>0</v>
      </c>
    </row>
    <row r="171" spans="1:12" s="71" customFormat="1" ht="12.75" customHeight="1" x14ac:dyDescent="0.2">
      <c r="A171" s="93"/>
      <c r="B171" s="98" t="s">
        <v>108</v>
      </c>
      <c r="C171" s="83" t="s">
        <v>916</v>
      </c>
      <c r="D171" s="12" t="s">
        <v>917</v>
      </c>
      <c r="E171" s="85"/>
      <c r="F171" s="84" t="s">
        <v>216</v>
      </c>
      <c r="G171" s="86">
        <f t="shared" si="49"/>
        <v>42.64</v>
      </c>
      <c r="H171" s="105">
        <f t="shared" si="50"/>
        <v>0</v>
      </c>
      <c r="I171" s="86">
        <v>42.64</v>
      </c>
      <c r="J171" s="87">
        <f t="shared" si="51"/>
        <v>0</v>
      </c>
      <c r="K171" s="88">
        <v>1.72</v>
      </c>
      <c r="L171" s="89">
        <f t="shared" si="52"/>
        <v>0</v>
      </c>
    </row>
    <row r="172" spans="1:12" s="71" customFormat="1" ht="12.75" customHeight="1" x14ac:dyDescent="0.2">
      <c r="A172" s="93"/>
      <c r="B172" s="98" t="s">
        <v>108</v>
      </c>
      <c r="C172" s="83" t="s">
        <v>918</v>
      </c>
      <c r="D172" s="12" t="s">
        <v>919</v>
      </c>
      <c r="E172" s="85"/>
      <c r="F172" s="84" t="s">
        <v>216</v>
      </c>
      <c r="G172" s="86">
        <f t="shared" si="49"/>
        <v>39.28</v>
      </c>
      <c r="H172" s="105">
        <f t="shared" si="50"/>
        <v>0</v>
      </c>
      <c r="I172" s="86">
        <v>39.28</v>
      </c>
      <c r="J172" s="87">
        <f t="shared" si="51"/>
        <v>0</v>
      </c>
      <c r="K172" s="88">
        <v>2.2799999999999998</v>
      </c>
      <c r="L172" s="89">
        <f t="shared" si="52"/>
        <v>0</v>
      </c>
    </row>
    <row r="173" spans="1:12" s="71" customFormat="1" ht="12.75" customHeight="1" x14ac:dyDescent="0.2">
      <c r="A173" s="93"/>
      <c r="B173" s="98" t="s">
        <v>108</v>
      </c>
      <c r="C173" s="83" t="s">
        <v>920</v>
      </c>
      <c r="D173" s="12" t="s">
        <v>921</v>
      </c>
      <c r="E173" s="85"/>
      <c r="F173" s="84" t="s">
        <v>216</v>
      </c>
      <c r="G173" s="86">
        <f t="shared" si="49"/>
        <v>52.76</v>
      </c>
      <c r="H173" s="105">
        <f t="shared" si="50"/>
        <v>0</v>
      </c>
      <c r="I173" s="86">
        <v>52.76</v>
      </c>
      <c r="J173" s="87">
        <f t="shared" si="51"/>
        <v>0</v>
      </c>
      <c r="K173" s="88">
        <v>3.09</v>
      </c>
      <c r="L173" s="89">
        <f t="shared" si="52"/>
        <v>0</v>
      </c>
    </row>
    <row r="174" spans="1:12" s="71" customFormat="1" ht="12.75" customHeight="1" x14ac:dyDescent="0.2">
      <c r="A174" s="93"/>
      <c r="B174" s="98" t="s">
        <v>108</v>
      </c>
      <c r="C174" s="83" t="s">
        <v>922</v>
      </c>
      <c r="D174" s="12" t="s">
        <v>923</v>
      </c>
      <c r="E174" s="85"/>
      <c r="F174" s="84" t="s">
        <v>216</v>
      </c>
      <c r="G174" s="86">
        <f t="shared" si="49"/>
        <v>55.32</v>
      </c>
      <c r="H174" s="105">
        <f t="shared" si="50"/>
        <v>0</v>
      </c>
      <c r="I174" s="86">
        <v>55.32</v>
      </c>
      <c r="J174" s="87">
        <f t="shared" si="51"/>
        <v>0</v>
      </c>
      <c r="K174" s="88">
        <v>4.2300000000000004</v>
      </c>
      <c r="L174" s="89">
        <f t="shared" si="52"/>
        <v>0</v>
      </c>
    </row>
    <row r="175" spans="1:12" s="71" customFormat="1" ht="12.75" customHeight="1" x14ac:dyDescent="0.2">
      <c r="A175" s="93"/>
      <c r="B175" s="98" t="s">
        <v>108</v>
      </c>
      <c r="C175" s="83" t="s">
        <v>924</v>
      </c>
      <c r="D175" s="12" t="s">
        <v>925</v>
      </c>
      <c r="E175" s="85"/>
      <c r="F175" s="84" t="s">
        <v>216</v>
      </c>
      <c r="G175" s="86">
        <f t="shared" si="49"/>
        <v>66.92</v>
      </c>
      <c r="H175" s="105">
        <f t="shared" si="50"/>
        <v>0</v>
      </c>
      <c r="I175" s="86">
        <v>66.92</v>
      </c>
      <c r="J175" s="87">
        <f t="shared" si="51"/>
        <v>0</v>
      </c>
      <c r="K175" s="88">
        <v>5.55</v>
      </c>
      <c r="L175" s="89">
        <f t="shared" si="52"/>
        <v>0</v>
      </c>
    </row>
    <row r="176" spans="1:12" ht="12.75" customHeight="1" x14ac:dyDescent="0.25">
      <c r="H176" s="107"/>
      <c r="I176" s="109"/>
    </row>
    <row r="177" spans="1:12" ht="12.75" customHeight="1" x14ac:dyDescent="0.25">
      <c r="D177" s="18" t="s">
        <v>73</v>
      </c>
      <c r="H177" s="107"/>
      <c r="I177" s="109"/>
    </row>
    <row r="178" spans="1:12" s="71" customFormat="1" ht="12.75" customHeight="1" x14ac:dyDescent="0.2">
      <c r="A178" s="93"/>
      <c r="B178" s="98" t="s">
        <v>108</v>
      </c>
      <c r="C178" s="83" t="s">
        <v>926</v>
      </c>
      <c r="D178" s="12" t="s">
        <v>927</v>
      </c>
      <c r="E178" s="85"/>
      <c r="F178" s="84" t="s">
        <v>216</v>
      </c>
      <c r="G178" s="86">
        <f t="shared" ref="G178:G183" si="53">I178*(1-J178)</f>
        <v>12.96</v>
      </c>
      <c r="H178" s="105">
        <f t="shared" ref="H178:H183" si="54">E178*G178</f>
        <v>0</v>
      </c>
      <c r="I178" s="86">
        <v>12.96</v>
      </c>
      <c r="J178" s="87">
        <f t="shared" ref="J178:J183" si="55">H$16/100</f>
        <v>0</v>
      </c>
      <c r="K178" s="88">
        <v>0.53</v>
      </c>
      <c r="L178" s="89">
        <f t="shared" ref="L178:L183" si="56">E178*K178</f>
        <v>0</v>
      </c>
    </row>
    <row r="179" spans="1:12" s="71" customFormat="1" ht="12.75" customHeight="1" x14ac:dyDescent="0.2">
      <c r="A179" s="93"/>
      <c r="B179" s="98" t="s">
        <v>108</v>
      </c>
      <c r="C179" s="83" t="s">
        <v>928</v>
      </c>
      <c r="D179" s="12" t="s">
        <v>929</v>
      </c>
      <c r="E179" s="85"/>
      <c r="F179" s="84" t="s">
        <v>216</v>
      </c>
      <c r="G179" s="86">
        <f t="shared" si="53"/>
        <v>15.2</v>
      </c>
      <c r="H179" s="105">
        <f t="shared" si="54"/>
        <v>0</v>
      </c>
      <c r="I179" s="86">
        <v>15.2</v>
      </c>
      <c r="J179" s="87">
        <f t="shared" si="55"/>
        <v>0</v>
      </c>
      <c r="K179" s="88">
        <v>0.77</v>
      </c>
      <c r="L179" s="89">
        <f t="shared" si="56"/>
        <v>0</v>
      </c>
    </row>
    <row r="180" spans="1:12" s="71" customFormat="1" ht="12.75" customHeight="1" x14ac:dyDescent="0.2">
      <c r="A180" s="93"/>
      <c r="B180" s="98" t="s">
        <v>108</v>
      </c>
      <c r="C180" s="83" t="s">
        <v>930</v>
      </c>
      <c r="D180" s="12" t="s">
        <v>931</v>
      </c>
      <c r="E180" s="85"/>
      <c r="F180" s="84" t="s">
        <v>216</v>
      </c>
      <c r="G180" s="86">
        <f t="shared" si="53"/>
        <v>18.36</v>
      </c>
      <c r="H180" s="105">
        <f t="shared" si="54"/>
        <v>0</v>
      </c>
      <c r="I180" s="86">
        <v>18.36</v>
      </c>
      <c r="J180" s="87">
        <f t="shared" si="55"/>
        <v>0</v>
      </c>
      <c r="K180" s="88">
        <v>1.04</v>
      </c>
      <c r="L180" s="89">
        <f t="shared" si="56"/>
        <v>0</v>
      </c>
    </row>
    <row r="181" spans="1:12" s="71" customFormat="1" ht="12.75" customHeight="1" x14ac:dyDescent="0.2">
      <c r="A181" s="93"/>
      <c r="B181" s="98" t="s">
        <v>108</v>
      </c>
      <c r="C181" s="83" t="s">
        <v>932</v>
      </c>
      <c r="D181" s="12" t="s">
        <v>933</v>
      </c>
      <c r="E181" s="85"/>
      <c r="F181" s="84" t="s">
        <v>216</v>
      </c>
      <c r="G181" s="86">
        <f t="shared" si="53"/>
        <v>23.24</v>
      </c>
      <c r="H181" s="105">
        <f t="shared" si="54"/>
        <v>0</v>
      </c>
      <c r="I181" s="86">
        <v>23.24</v>
      </c>
      <c r="J181" s="87">
        <f t="shared" si="55"/>
        <v>0</v>
      </c>
      <c r="K181" s="88">
        <v>1.68</v>
      </c>
      <c r="L181" s="89">
        <f t="shared" si="56"/>
        <v>0</v>
      </c>
    </row>
    <row r="182" spans="1:12" s="71" customFormat="1" ht="12.75" customHeight="1" x14ac:dyDescent="0.2">
      <c r="A182" s="93"/>
      <c r="B182" s="98" t="s">
        <v>108</v>
      </c>
      <c r="C182" s="83" t="s">
        <v>934</v>
      </c>
      <c r="D182" s="12" t="s">
        <v>935</v>
      </c>
      <c r="E182" s="85"/>
      <c r="F182" s="84" t="s">
        <v>216</v>
      </c>
      <c r="G182" s="86">
        <f t="shared" si="53"/>
        <v>38.200000000000003</v>
      </c>
      <c r="H182" s="105">
        <f t="shared" si="54"/>
        <v>0</v>
      </c>
      <c r="I182" s="86">
        <v>38.200000000000003</v>
      </c>
      <c r="J182" s="87">
        <f t="shared" si="55"/>
        <v>0</v>
      </c>
      <c r="K182" s="88">
        <v>2.4500000000000002</v>
      </c>
      <c r="L182" s="89">
        <f t="shared" si="56"/>
        <v>0</v>
      </c>
    </row>
    <row r="183" spans="1:12" s="71" customFormat="1" ht="12.75" customHeight="1" x14ac:dyDescent="0.2">
      <c r="A183" s="93"/>
      <c r="B183" s="98" t="s">
        <v>108</v>
      </c>
      <c r="C183" s="83" t="s">
        <v>936</v>
      </c>
      <c r="D183" s="12" t="s">
        <v>937</v>
      </c>
      <c r="E183" s="85"/>
      <c r="F183" s="84" t="s">
        <v>216</v>
      </c>
      <c r="G183" s="86">
        <f t="shared" si="53"/>
        <v>52.28</v>
      </c>
      <c r="H183" s="105">
        <f t="shared" si="54"/>
        <v>0</v>
      </c>
      <c r="I183" s="86">
        <v>52.28</v>
      </c>
      <c r="J183" s="87">
        <f t="shared" si="55"/>
        <v>0</v>
      </c>
      <c r="K183" s="88">
        <v>3.35</v>
      </c>
      <c r="L183" s="89">
        <f t="shared" si="56"/>
        <v>0</v>
      </c>
    </row>
    <row r="184" spans="1:12" ht="12.75" customHeight="1" x14ac:dyDescent="0.25">
      <c r="H184" s="107"/>
      <c r="I184" s="109"/>
    </row>
    <row r="185" spans="1:12" ht="12.75" customHeight="1" x14ac:dyDescent="0.25">
      <c r="D185" s="18" t="s">
        <v>74</v>
      </c>
      <c r="H185" s="107"/>
      <c r="I185" s="109"/>
    </row>
    <row r="186" spans="1:12" s="71" customFormat="1" ht="12.75" customHeight="1" x14ac:dyDescent="0.2">
      <c r="A186" s="96"/>
      <c r="B186" s="98" t="s">
        <v>108</v>
      </c>
      <c r="C186" s="99" t="s">
        <v>938</v>
      </c>
      <c r="D186" s="84" t="s">
        <v>939</v>
      </c>
      <c r="E186" s="97"/>
      <c r="F186" s="12" t="s">
        <v>216</v>
      </c>
      <c r="G186" s="100">
        <f t="shared" ref="G186:G200" si="57">I186*(1-J186)</f>
        <v>12.88</v>
      </c>
      <c r="H186" s="108">
        <f t="shared" ref="H186:H200" si="58">E186*G186</f>
        <v>0</v>
      </c>
      <c r="I186" s="100">
        <v>12.88</v>
      </c>
      <c r="J186" s="101">
        <f t="shared" ref="J186:J200" si="59">H$16/100</f>
        <v>0</v>
      </c>
      <c r="K186" s="102">
        <v>0.56000000000000005</v>
      </c>
      <c r="L186" s="39">
        <f t="shared" ref="L186:L200" si="60">E186*K186</f>
        <v>0</v>
      </c>
    </row>
    <row r="187" spans="1:12" s="71" customFormat="1" ht="6.95" customHeight="1" x14ac:dyDescent="0.2">
      <c r="A187" s="96"/>
      <c r="B187" s="98"/>
      <c r="C187" s="4"/>
      <c r="D187" s="84"/>
      <c r="E187" s="10"/>
      <c r="F187" s="12"/>
      <c r="G187" s="100"/>
      <c r="H187" s="113"/>
      <c r="I187" s="100"/>
      <c r="J187" s="112"/>
      <c r="K187" s="102"/>
      <c r="L187" s="39"/>
    </row>
    <row r="188" spans="1:12" s="71" customFormat="1" ht="12.75" customHeight="1" x14ac:dyDescent="0.2">
      <c r="A188" s="93"/>
      <c r="B188" s="98" t="s">
        <v>108</v>
      </c>
      <c r="C188" s="83" t="s">
        <v>940</v>
      </c>
      <c r="D188" s="12" t="s">
        <v>941</v>
      </c>
      <c r="E188" s="85"/>
      <c r="F188" s="84" t="s">
        <v>216</v>
      </c>
      <c r="G188" s="86">
        <f t="shared" si="57"/>
        <v>16.64</v>
      </c>
      <c r="H188" s="105">
        <f t="shared" si="58"/>
        <v>0</v>
      </c>
      <c r="I188" s="86">
        <v>16.64</v>
      </c>
      <c r="J188" s="87">
        <f t="shared" si="59"/>
        <v>0</v>
      </c>
      <c r="K188" s="88">
        <v>0.56000000000000005</v>
      </c>
      <c r="L188" s="89">
        <f t="shared" si="60"/>
        <v>0</v>
      </c>
    </row>
    <row r="189" spans="1:12" s="71" customFormat="1" ht="12.75" customHeight="1" x14ac:dyDescent="0.2">
      <c r="A189" s="93"/>
      <c r="B189" s="98" t="s">
        <v>108</v>
      </c>
      <c r="C189" s="83" t="s">
        <v>942</v>
      </c>
      <c r="D189" s="12" t="s">
        <v>943</v>
      </c>
      <c r="E189" s="85"/>
      <c r="F189" s="84" t="s">
        <v>216</v>
      </c>
      <c r="G189" s="86">
        <f t="shared" si="57"/>
        <v>19.079999999999998</v>
      </c>
      <c r="H189" s="105">
        <f t="shared" si="58"/>
        <v>0</v>
      </c>
      <c r="I189" s="86">
        <v>19.079999999999998</v>
      </c>
      <c r="J189" s="87">
        <f t="shared" si="59"/>
        <v>0</v>
      </c>
      <c r="K189" s="88">
        <v>0.63</v>
      </c>
      <c r="L189" s="89">
        <f t="shared" si="60"/>
        <v>0</v>
      </c>
    </row>
    <row r="190" spans="1:12" s="71" customFormat="1" ht="12.75" customHeight="1" x14ac:dyDescent="0.2">
      <c r="A190" s="93"/>
      <c r="B190" s="98" t="s">
        <v>108</v>
      </c>
      <c r="C190" s="83" t="s">
        <v>944</v>
      </c>
      <c r="D190" s="12" t="s">
        <v>945</v>
      </c>
      <c r="E190" s="85"/>
      <c r="F190" s="84" t="s">
        <v>216</v>
      </c>
      <c r="G190" s="86">
        <f t="shared" si="57"/>
        <v>17.760000000000002</v>
      </c>
      <c r="H190" s="105">
        <f t="shared" si="58"/>
        <v>0</v>
      </c>
      <c r="I190" s="86">
        <v>17.760000000000002</v>
      </c>
      <c r="J190" s="87">
        <f t="shared" si="59"/>
        <v>0</v>
      </c>
      <c r="K190" s="88">
        <v>0.72</v>
      </c>
      <c r="L190" s="89">
        <f t="shared" si="60"/>
        <v>0</v>
      </c>
    </row>
    <row r="191" spans="1:12" s="71" customFormat="1" ht="12.75" customHeight="1" x14ac:dyDescent="0.2">
      <c r="A191" s="93"/>
      <c r="B191" s="98" t="s">
        <v>108</v>
      </c>
      <c r="C191" s="83" t="s">
        <v>946</v>
      </c>
      <c r="D191" s="12" t="s">
        <v>947</v>
      </c>
      <c r="E191" s="85"/>
      <c r="F191" s="84" t="s">
        <v>216</v>
      </c>
      <c r="G191" s="86">
        <f t="shared" si="57"/>
        <v>18.399999999999999</v>
      </c>
      <c r="H191" s="105">
        <f t="shared" si="58"/>
        <v>0</v>
      </c>
      <c r="I191" s="86">
        <v>18.399999999999999</v>
      </c>
      <c r="J191" s="87">
        <f t="shared" si="59"/>
        <v>0</v>
      </c>
      <c r="K191" s="88">
        <v>0.87</v>
      </c>
      <c r="L191" s="89">
        <f t="shared" si="60"/>
        <v>0</v>
      </c>
    </row>
    <row r="192" spans="1:12" s="71" customFormat="1" ht="12.75" customHeight="1" x14ac:dyDescent="0.2">
      <c r="A192" s="93"/>
      <c r="B192" s="98" t="s">
        <v>108</v>
      </c>
      <c r="C192" s="83" t="s">
        <v>948</v>
      </c>
      <c r="D192" s="12" t="s">
        <v>949</v>
      </c>
      <c r="E192" s="85"/>
      <c r="F192" s="84" t="s">
        <v>216</v>
      </c>
      <c r="G192" s="86">
        <f t="shared" si="57"/>
        <v>23.8</v>
      </c>
      <c r="H192" s="105">
        <f t="shared" si="58"/>
        <v>0</v>
      </c>
      <c r="I192" s="86">
        <v>23.8</v>
      </c>
      <c r="J192" s="87">
        <f t="shared" si="59"/>
        <v>0</v>
      </c>
      <c r="K192" s="88">
        <v>1.04</v>
      </c>
      <c r="L192" s="89">
        <f t="shared" si="60"/>
        <v>0</v>
      </c>
    </row>
    <row r="193" spans="1:12" s="71" customFormat="1" ht="12.75" customHeight="1" x14ac:dyDescent="0.2">
      <c r="A193" s="93"/>
      <c r="B193" s="98" t="s">
        <v>108</v>
      </c>
      <c r="C193" s="83" t="s">
        <v>950</v>
      </c>
      <c r="D193" s="12" t="s">
        <v>951</v>
      </c>
      <c r="E193" s="85"/>
      <c r="F193" s="84" t="s">
        <v>216</v>
      </c>
      <c r="G193" s="86">
        <f t="shared" si="57"/>
        <v>27.32</v>
      </c>
      <c r="H193" s="105">
        <f t="shared" si="58"/>
        <v>0</v>
      </c>
      <c r="I193" s="86">
        <v>27.32</v>
      </c>
      <c r="J193" s="87">
        <f t="shared" si="59"/>
        <v>0</v>
      </c>
      <c r="K193" s="88">
        <v>1.2</v>
      </c>
      <c r="L193" s="89">
        <f t="shared" si="60"/>
        <v>0</v>
      </c>
    </row>
    <row r="194" spans="1:12" s="71" customFormat="1" ht="6.95" customHeight="1" x14ac:dyDescent="0.2">
      <c r="A194" s="93"/>
      <c r="B194" s="98"/>
      <c r="C194" s="90"/>
      <c r="D194" s="12"/>
      <c r="E194" s="91"/>
      <c r="F194" s="84"/>
      <c r="G194" s="86"/>
      <c r="H194" s="106"/>
      <c r="I194" s="86"/>
      <c r="J194" s="92"/>
      <c r="K194" s="88"/>
      <c r="L194" s="89"/>
    </row>
    <row r="195" spans="1:12" s="71" customFormat="1" ht="12.75" customHeight="1" x14ac:dyDescent="0.2">
      <c r="A195" s="93"/>
      <c r="B195" s="98" t="s">
        <v>108</v>
      </c>
      <c r="C195" s="83" t="s">
        <v>952</v>
      </c>
      <c r="D195" s="12" t="s">
        <v>953</v>
      </c>
      <c r="E195" s="85"/>
      <c r="F195" s="84" t="s">
        <v>216</v>
      </c>
      <c r="G195" s="86">
        <f t="shared" si="57"/>
        <v>18.88</v>
      </c>
      <c r="H195" s="105">
        <f t="shared" si="58"/>
        <v>0</v>
      </c>
      <c r="I195" s="86">
        <v>18.88</v>
      </c>
      <c r="J195" s="87">
        <f t="shared" si="59"/>
        <v>0</v>
      </c>
      <c r="K195" s="88">
        <v>0.71</v>
      </c>
      <c r="L195" s="89">
        <f t="shared" si="60"/>
        <v>0</v>
      </c>
    </row>
    <row r="196" spans="1:12" s="71" customFormat="1" ht="12.75" customHeight="1" x14ac:dyDescent="0.2">
      <c r="A196" s="93"/>
      <c r="B196" s="98" t="s">
        <v>108</v>
      </c>
      <c r="C196" s="83" t="s">
        <v>954</v>
      </c>
      <c r="D196" s="12" t="s">
        <v>955</v>
      </c>
      <c r="E196" s="85"/>
      <c r="F196" s="84" t="s">
        <v>216</v>
      </c>
      <c r="G196" s="86">
        <f t="shared" si="57"/>
        <v>22.76</v>
      </c>
      <c r="H196" s="105">
        <f t="shared" si="58"/>
        <v>0</v>
      </c>
      <c r="I196" s="86">
        <v>22.76</v>
      </c>
      <c r="J196" s="87">
        <f t="shared" si="59"/>
        <v>0</v>
      </c>
      <c r="K196" s="88">
        <v>0.79</v>
      </c>
      <c r="L196" s="89">
        <f t="shared" si="60"/>
        <v>0</v>
      </c>
    </row>
    <row r="197" spans="1:12" s="71" customFormat="1" ht="12.75" customHeight="1" x14ac:dyDescent="0.2">
      <c r="A197" s="93"/>
      <c r="B197" s="98" t="s">
        <v>108</v>
      </c>
      <c r="C197" s="83" t="s">
        <v>956</v>
      </c>
      <c r="D197" s="12" t="s">
        <v>957</v>
      </c>
      <c r="E197" s="85"/>
      <c r="F197" s="84" t="s">
        <v>216</v>
      </c>
      <c r="G197" s="86">
        <f t="shared" si="57"/>
        <v>21.96</v>
      </c>
      <c r="H197" s="105">
        <f t="shared" si="58"/>
        <v>0</v>
      </c>
      <c r="I197" s="86">
        <v>21.96</v>
      </c>
      <c r="J197" s="87">
        <f t="shared" si="59"/>
        <v>0</v>
      </c>
      <c r="K197" s="88">
        <v>0.86</v>
      </c>
      <c r="L197" s="89">
        <f t="shared" si="60"/>
        <v>0</v>
      </c>
    </row>
    <row r="198" spans="1:12" s="71" customFormat="1" ht="12.75" customHeight="1" x14ac:dyDescent="0.2">
      <c r="A198" s="93"/>
      <c r="B198" s="98" t="s">
        <v>108</v>
      </c>
      <c r="C198" s="83" t="s">
        <v>958</v>
      </c>
      <c r="D198" s="12" t="s">
        <v>959</v>
      </c>
      <c r="E198" s="85"/>
      <c r="F198" s="84" t="s">
        <v>216</v>
      </c>
      <c r="G198" s="86">
        <f t="shared" si="57"/>
        <v>22.88</v>
      </c>
      <c r="H198" s="105">
        <f t="shared" si="58"/>
        <v>0</v>
      </c>
      <c r="I198" s="86">
        <v>22.88</v>
      </c>
      <c r="J198" s="87">
        <f t="shared" si="59"/>
        <v>0</v>
      </c>
      <c r="K198" s="88">
        <v>1.03</v>
      </c>
      <c r="L198" s="89">
        <f t="shared" si="60"/>
        <v>0</v>
      </c>
    </row>
    <row r="199" spans="1:12" s="71" customFormat="1" ht="12.75" customHeight="1" x14ac:dyDescent="0.2">
      <c r="A199" s="93"/>
      <c r="B199" s="98" t="s">
        <v>108</v>
      </c>
      <c r="C199" s="83" t="s">
        <v>960</v>
      </c>
      <c r="D199" s="12" t="s">
        <v>961</v>
      </c>
      <c r="E199" s="85"/>
      <c r="F199" s="84" t="s">
        <v>216</v>
      </c>
      <c r="G199" s="86">
        <f t="shared" si="57"/>
        <v>25.12</v>
      </c>
      <c r="H199" s="105">
        <f t="shared" si="58"/>
        <v>0</v>
      </c>
      <c r="I199" s="86">
        <v>25.12</v>
      </c>
      <c r="J199" s="87">
        <f t="shared" si="59"/>
        <v>0</v>
      </c>
      <c r="K199" s="88">
        <v>1.19</v>
      </c>
      <c r="L199" s="89">
        <f t="shared" si="60"/>
        <v>0</v>
      </c>
    </row>
    <row r="200" spans="1:12" s="71" customFormat="1" ht="12.75" customHeight="1" x14ac:dyDescent="0.2">
      <c r="A200" s="93"/>
      <c r="B200" s="98" t="s">
        <v>108</v>
      </c>
      <c r="C200" s="83" t="s">
        <v>962</v>
      </c>
      <c r="D200" s="12" t="s">
        <v>963</v>
      </c>
      <c r="E200" s="85"/>
      <c r="F200" s="84" t="s">
        <v>216</v>
      </c>
      <c r="G200" s="86">
        <f t="shared" si="57"/>
        <v>26.88</v>
      </c>
      <c r="H200" s="105">
        <f t="shared" si="58"/>
        <v>0</v>
      </c>
      <c r="I200" s="86">
        <v>26.88</v>
      </c>
      <c r="J200" s="87">
        <f t="shared" si="59"/>
        <v>0</v>
      </c>
      <c r="K200" s="88">
        <v>1.35</v>
      </c>
      <c r="L200" s="89">
        <f t="shared" si="60"/>
        <v>0</v>
      </c>
    </row>
    <row r="201" spans="1:12" ht="12.75" customHeight="1" x14ac:dyDescent="0.25">
      <c r="H201" s="107"/>
      <c r="I201" s="109"/>
    </row>
    <row r="202" spans="1:12" ht="12.75" customHeight="1" x14ac:dyDescent="0.25">
      <c r="D202" s="18" t="s">
        <v>75</v>
      </c>
      <c r="H202" s="107"/>
      <c r="I202" s="109"/>
    </row>
    <row r="203" spans="1:12" s="71" customFormat="1" ht="12.75" customHeight="1" x14ac:dyDescent="0.2">
      <c r="A203" s="93"/>
      <c r="B203" s="98" t="s">
        <v>108</v>
      </c>
      <c r="C203" s="83" t="s">
        <v>964</v>
      </c>
      <c r="D203" s="12" t="s">
        <v>965</v>
      </c>
      <c r="E203" s="85"/>
      <c r="F203" s="84" t="s">
        <v>216</v>
      </c>
      <c r="G203" s="86">
        <f t="shared" ref="G203:G208" si="61">I203*(1-J203)</f>
        <v>6.36</v>
      </c>
      <c r="H203" s="105">
        <f t="shared" ref="H203:H208" si="62">E203*G203</f>
        <v>0</v>
      </c>
      <c r="I203" s="86">
        <v>6.36</v>
      </c>
      <c r="J203" s="87">
        <f t="shared" ref="J203:J208" si="63">H$16/100</f>
        <v>0</v>
      </c>
      <c r="K203" s="88">
        <v>0.26</v>
      </c>
      <c r="L203" s="89">
        <f t="shared" ref="L203:L208" si="64">E203*K203</f>
        <v>0</v>
      </c>
    </row>
    <row r="204" spans="1:12" s="71" customFormat="1" ht="12.75" customHeight="1" x14ac:dyDescent="0.2">
      <c r="A204" s="93"/>
      <c r="B204" s="98" t="s">
        <v>108</v>
      </c>
      <c r="C204" s="83" t="s">
        <v>966</v>
      </c>
      <c r="D204" s="12" t="s">
        <v>967</v>
      </c>
      <c r="E204" s="85"/>
      <c r="F204" s="84" t="s">
        <v>216</v>
      </c>
      <c r="G204" s="86">
        <f t="shared" si="61"/>
        <v>6</v>
      </c>
      <c r="H204" s="105">
        <f t="shared" si="62"/>
        <v>0</v>
      </c>
      <c r="I204" s="86">
        <v>6</v>
      </c>
      <c r="J204" s="87">
        <f t="shared" si="63"/>
        <v>0</v>
      </c>
      <c r="K204" s="88">
        <v>0.31</v>
      </c>
      <c r="L204" s="89">
        <f t="shared" si="64"/>
        <v>0</v>
      </c>
    </row>
    <row r="205" spans="1:12" s="71" customFormat="1" ht="12.75" customHeight="1" x14ac:dyDescent="0.2">
      <c r="A205" s="93"/>
      <c r="B205" s="98" t="s">
        <v>108</v>
      </c>
      <c r="C205" s="83" t="s">
        <v>968</v>
      </c>
      <c r="D205" s="12" t="s">
        <v>969</v>
      </c>
      <c r="E205" s="85"/>
      <c r="F205" s="84" t="s">
        <v>216</v>
      </c>
      <c r="G205" s="86">
        <f t="shared" si="61"/>
        <v>8.0399999999999991</v>
      </c>
      <c r="H205" s="105">
        <f t="shared" si="62"/>
        <v>0</v>
      </c>
      <c r="I205" s="86">
        <v>8.0399999999999991</v>
      </c>
      <c r="J205" s="87">
        <f t="shared" si="63"/>
        <v>0</v>
      </c>
      <c r="K205" s="88">
        <v>0.38</v>
      </c>
      <c r="L205" s="89">
        <f t="shared" si="64"/>
        <v>0</v>
      </c>
    </row>
    <row r="206" spans="1:12" s="71" customFormat="1" ht="12.75" customHeight="1" x14ac:dyDescent="0.2">
      <c r="A206" s="93"/>
      <c r="B206" s="98" t="s">
        <v>108</v>
      </c>
      <c r="C206" s="83" t="s">
        <v>970</v>
      </c>
      <c r="D206" s="12" t="s">
        <v>971</v>
      </c>
      <c r="E206" s="85"/>
      <c r="F206" s="84" t="s">
        <v>216</v>
      </c>
      <c r="G206" s="86">
        <f t="shared" si="61"/>
        <v>9.1199999999999992</v>
      </c>
      <c r="H206" s="105">
        <f t="shared" si="62"/>
        <v>0</v>
      </c>
      <c r="I206" s="86">
        <v>9.1199999999999992</v>
      </c>
      <c r="J206" s="87">
        <f t="shared" si="63"/>
        <v>0</v>
      </c>
      <c r="K206" s="88">
        <v>0.51</v>
      </c>
      <c r="L206" s="89">
        <f t="shared" si="64"/>
        <v>0</v>
      </c>
    </row>
    <row r="207" spans="1:12" s="71" customFormat="1" ht="12.75" customHeight="1" x14ac:dyDescent="0.2">
      <c r="A207" s="93"/>
      <c r="B207" s="98" t="s">
        <v>108</v>
      </c>
      <c r="C207" s="83" t="s">
        <v>972</v>
      </c>
      <c r="D207" s="12" t="s">
        <v>973</v>
      </c>
      <c r="E207" s="85"/>
      <c r="F207" s="84" t="s">
        <v>216</v>
      </c>
      <c r="G207" s="86">
        <f t="shared" si="61"/>
        <v>13.04</v>
      </c>
      <c r="H207" s="105">
        <f t="shared" si="62"/>
        <v>0</v>
      </c>
      <c r="I207" s="86">
        <v>13.04</v>
      </c>
      <c r="J207" s="87">
        <f t="shared" si="63"/>
        <v>0</v>
      </c>
      <c r="K207" s="88">
        <v>0.63</v>
      </c>
      <c r="L207" s="89">
        <f t="shared" si="64"/>
        <v>0</v>
      </c>
    </row>
    <row r="208" spans="1:12" s="71" customFormat="1" ht="12.75" customHeight="1" x14ac:dyDescent="0.2">
      <c r="A208" s="93"/>
      <c r="B208" s="98" t="s">
        <v>108</v>
      </c>
      <c r="C208" s="83" t="s">
        <v>974</v>
      </c>
      <c r="D208" s="12" t="s">
        <v>975</v>
      </c>
      <c r="E208" s="85"/>
      <c r="F208" s="84" t="s">
        <v>216</v>
      </c>
      <c r="G208" s="86">
        <f t="shared" si="61"/>
        <v>15.28</v>
      </c>
      <c r="H208" s="105">
        <f t="shared" si="62"/>
        <v>0</v>
      </c>
      <c r="I208" s="86">
        <v>15.28</v>
      </c>
      <c r="J208" s="87">
        <f t="shared" si="63"/>
        <v>0</v>
      </c>
      <c r="K208" s="88">
        <v>0.76</v>
      </c>
      <c r="L208" s="89">
        <f t="shared" si="64"/>
        <v>0</v>
      </c>
    </row>
    <row r="209" spans="1:12" ht="12.75" customHeight="1" x14ac:dyDescent="0.25">
      <c r="H209" s="107"/>
      <c r="I209" s="109"/>
    </row>
    <row r="210" spans="1:12" ht="12.75" customHeight="1" x14ac:dyDescent="0.25">
      <c r="D210" s="18" t="s">
        <v>76</v>
      </c>
      <c r="H210" s="107"/>
      <c r="I210" s="109"/>
    </row>
    <row r="211" spans="1:12" s="71" customFormat="1" ht="12.75" customHeight="1" x14ac:dyDescent="0.2">
      <c r="A211" s="93"/>
      <c r="B211" s="98" t="s">
        <v>108</v>
      </c>
      <c r="C211" s="83" t="s">
        <v>976</v>
      </c>
      <c r="D211" s="12" t="s">
        <v>977</v>
      </c>
      <c r="E211" s="85"/>
      <c r="F211" s="84" t="s">
        <v>216</v>
      </c>
      <c r="G211" s="86">
        <f t="shared" ref="G211:G217" si="65">I211*(1-J211)</f>
        <v>2.4</v>
      </c>
      <c r="H211" s="105">
        <f t="shared" ref="H211:H217" si="66">E211*G211</f>
        <v>0</v>
      </c>
      <c r="I211" s="86">
        <v>2.4</v>
      </c>
      <c r="J211" s="87">
        <f t="shared" ref="J211:J217" si="67">H$16/100</f>
        <v>0</v>
      </c>
      <c r="K211" s="88">
        <v>0.06</v>
      </c>
      <c r="L211" s="89">
        <f t="shared" ref="L211:L217" si="68">E211*K211</f>
        <v>0</v>
      </c>
    </row>
    <row r="212" spans="1:12" s="71" customFormat="1" ht="6.95" customHeight="1" x14ac:dyDescent="0.2">
      <c r="A212" s="93"/>
      <c r="B212" s="98"/>
      <c r="C212" s="90"/>
      <c r="D212" s="12"/>
      <c r="E212" s="91"/>
      <c r="F212" s="84"/>
      <c r="G212" s="86"/>
      <c r="H212" s="106"/>
      <c r="I212" s="86"/>
      <c r="J212" s="92"/>
      <c r="K212" s="88"/>
      <c r="L212" s="89"/>
    </row>
    <row r="213" spans="1:12" s="71" customFormat="1" ht="12.75" customHeight="1" x14ac:dyDescent="0.2">
      <c r="A213" s="93"/>
      <c r="B213" s="98" t="s">
        <v>108</v>
      </c>
      <c r="C213" s="83" t="s">
        <v>978</v>
      </c>
      <c r="D213" s="12" t="s">
        <v>979</v>
      </c>
      <c r="E213" s="85"/>
      <c r="F213" s="84" t="s">
        <v>216</v>
      </c>
      <c r="G213" s="86">
        <f t="shared" si="65"/>
        <v>2.36</v>
      </c>
      <c r="H213" s="105">
        <f t="shared" si="66"/>
        <v>0</v>
      </c>
      <c r="I213" s="86">
        <v>2.36</v>
      </c>
      <c r="J213" s="87">
        <f t="shared" si="67"/>
        <v>0</v>
      </c>
      <c r="K213" s="88">
        <v>0.05</v>
      </c>
      <c r="L213" s="89">
        <f t="shared" si="68"/>
        <v>0</v>
      </c>
    </row>
    <row r="214" spans="1:12" s="71" customFormat="1" ht="12.75" customHeight="1" x14ac:dyDescent="0.2">
      <c r="A214" s="93"/>
      <c r="B214" s="98" t="s">
        <v>108</v>
      </c>
      <c r="C214" s="83" t="s">
        <v>980</v>
      </c>
      <c r="D214" s="12" t="s">
        <v>981</v>
      </c>
      <c r="E214" s="85"/>
      <c r="F214" s="84" t="s">
        <v>216</v>
      </c>
      <c r="G214" s="86">
        <f t="shared" si="65"/>
        <v>2.64</v>
      </c>
      <c r="H214" s="105">
        <f t="shared" si="66"/>
        <v>0</v>
      </c>
      <c r="I214" s="86">
        <v>2.64</v>
      </c>
      <c r="J214" s="87">
        <f t="shared" si="67"/>
        <v>0</v>
      </c>
      <c r="K214" s="88">
        <v>7.0000000000000007E-2</v>
      </c>
      <c r="L214" s="89">
        <f t="shared" si="68"/>
        <v>0</v>
      </c>
    </row>
    <row r="215" spans="1:12" s="71" customFormat="1" ht="6.95" customHeight="1" x14ac:dyDescent="0.2">
      <c r="A215" s="93"/>
      <c r="B215" s="98"/>
      <c r="C215" s="90"/>
      <c r="D215" s="12"/>
      <c r="E215" s="91"/>
      <c r="F215" s="84"/>
      <c r="G215" s="86"/>
      <c r="H215" s="106"/>
      <c r="I215" s="86"/>
      <c r="J215" s="92"/>
      <c r="K215" s="88"/>
      <c r="L215" s="89"/>
    </row>
    <row r="216" spans="1:12" s="71" customFormat="1" ht="12.75" customHeight="1" x14ac:dyDescent="0.2">
      <c r="A216" s="93"/>
      <c r="B216" s="98" t="s">
        <v>108</v>
      </c>
      <c r="C216" s="83" t="s">
        <v>982</v>
      </c>
      <c r="D216" s="12" t="s">
        <v>983</v>
      </c>
      <c r="E216" s="85"/>
      <c r="F216" s="84" t="s">
        <v>216</v>
      </c>
      <c r="G216" s="86">
        <f t="shared" si="65"/>
        <v>2.68</v>
      </c>
      <c r="H216" s="105">
        <f t="shared" si="66"/>
        <v>0</v>
      </c>
      <c r="I216" s="86">
        <v>2.68</v>
      </c>
      <c r="J216" s="87">
        <f t="shared" si="67"/>
        <v>0</v>
      </c>
      <c r="K216" s="88">
        <v>0.09</v>
      </c>
      <c r="L216" s="89">
        <f t="shared" si="68"/>
        <v>0</v>
      </c>
    </row>
    <row r="217" spans="1:12" s="71" customFormat="1" ht="12.75" customHeight="1" x14ac:dyDescent="0.2">
      <c r="A217" s="93"/>
      <c r="B217" s="98" t="s">
        <v>108</v>
      </c>
      <c r="C217" s="83" t="s">
        <v>984</v>
      </c>
      <c r="D217" s="12" t="s">
        <v>985</v>
      </c>
      <c r="E217" s="85"/>
      <c r="F217" s="84" t="s">
        <v>216</v>
      </c>
      <c r="G217" s="86">
        <f t="shared" si="65"/>
        <v>3.12</v>
      </c>
      <c r="H217" s="105">
        <f t="shared" si="66"/>
        <v>0</v>
      </c>
      <c r="I217" s="86">
        <v>3.12</v>
      </c>
      <c r="J217" s="87">
        <f t="shared" si="67"/>
        <v>0</v>
      </c>
      <c r="K217" s="88">
        <v>0.12</v>
      </c>
      <c r="L217" s="89">
        <f t="shared" si="68"/>
        <v>0</v>
      </c>
    </row>
    <row r="218" spans="1:12" ht="12.75" customHeight="1" x14ac:dyDescent="0.25">
      <c r="H218" s="107"/>
      <c r="I218" s="109"/>
    </row>
    <row r="219" spans="1:12" ht="12.75" customHeight="1" x14ac:dyDescent="0.25">
      <c r="D219" s="18" t="s">
        <v>77</v>
      </c>
      <c r="H219" s="107"/>
      <c r="I219" s="109"/>
    </row>
    <row r="220" spans="1:12" s="71" customFormat="1" ht="12.75" customHeight="1" x14ac:dyDescent="0.2">
      <c r="A220" s="93"/>
      <c r="B220" s="110" t="s">
        <v>108</v>
      </c>
      <c r="C220" s="83" t="s">
        <v>688</v>
      </c>
      <c r="D220" s="12" t="s">
        <v>689</v>
      </c>
      <c r="E220" s="85"/>
      <c r="F220" s="84" t="s">
        <v>216</v>
      </c>
      <c r="G220" s="86">
        <f>I220*(1-J220)</f>
        <v>7.72</v>
      </c>
      <c r="H220" s="105">
        <f>E220*G220</f>
        <v>0</v>
      </c>
      <c r="I220" s="86">
        <v>7.72</v>
      </c>
      <c r="J220" s="87">
        <f>I$16/100</f>
        <v>0</v>
      </c>
      <c r="K220" s="88">
        <v>0.25</v>
      </c>
      <c r="L220" s="89">
        <f>E220*K220</f>
        <v>0</v>
      </c>
    </row>
    <row r="221" spans="1:12" ht="12.75" customHeight="1" x14ac:dyDescent="0.25">
      <c r="H221" s="107"/>
      <c r="I221" s="109"/>
    </row>
    <row r="222" spans="1:12" ht="12.75" customHeight="1" x14ac:dyDescent="0.25">
      <c r="D222" s="18" t="s">
        <v>79</v>
      </c>
      <c r="H222" s="107"/>
      <c r="I222" s="109"/>
    </row>
    <row r="223" spans="1:12" s="71" customFormat="1" ht="12.75" customHeight="1" x14ac:dyDescent="0.2">
      <c r="A223" s="93"/>
      <c r="B223" s="98" t="s">
        <v>108</v>
      </c>
      <c r="C223" s="94" t="s">
        <v>986</v>
      </c>
      <c r="D223" s="12" t="s">
        <v>987</v>
      </c>
      <c r="E223" s="85"/>
      <c r="F223" s="84" t="s">
        <v>216</v>
      </c>
      <c r="G223" s="86">
        <f t="shared" ref="G223:G225" si="69">I223*(1-J223)</f>
        <v>3.28</v>
      </c>
      <c r="H223" s="105">
        <f t="shared" ref="H223:H225" si="70">E223*G223</f>
        <v>0</v>
      </c>
      <c r="I223" s="86">
        <v>3.28</v>
      </c>
      <c r="J223" s="87">
        <f t="shared" ref="J223:J225" si="71">H$16/100</f>
        <v>0</v>
      </c>
      <c r="K223" s="88">
        <v>0.19</v>
      </c>
      <c r="L223" s="89">
        <f t="shared" ref="L223:L225" si="72">E223*K223</f>
        <v>0</v>
      </c>
    </row>
    <row r="224" spans="1:12" s="71" customFormat="1" ht="12.75" customHeight="1" x14ac:dyDescent="0.2">
      <c r="A224" s="93"/>
      <c r="B224" s="98" t="s">
        <v>108</v>
      </c>
      <c r="C224" s="95" t="s">
        <v>988</v>
      </c>
      <c r="D224" s="12" t="s">
        <v>989</v>
      </c>
      <c r="E224" s="85"/>
      <c r="F224" s="84" t="s">
        <v>216</v>
      </c>
      <c r="G224" s="86">
        <f t="shared" si="69"/>
        <v>3.76</v>
      </c>
      <c r="H224" s="105">
        <f t="shared" si="70"/>
        <v>0</v>
      </c>
      <c r="I224" s="86">
        <v>3.76</v>
      </c>
      <c r="J224" s="87">
        <f t="shared" si="71"/>
        <v>0</v>
      </c>
      <c r="K224" s="88">
        <v>0.25</v>
      </c>
      <c r="L224" s="89">
        <f t="shared" si="72"/>
        <v>0</v>
      </c>
    </row>
    <row r="225" spans="1:12" s="71" customFormat="1" ht="12.75" customHeight="1" x14ac:dyDescent="0.2">
      <c r="A225" s="93"/>
      <c r="B225" s="98" t="s">
        <v>108</v>
      </c>
      <c r="C225" s="95" t="s">
        <v>990</v>
      </c>
      <c r="D225" s="12" t="s">
        <v>991</v>
      </c>
      <c r="E225" s="85"/>
      <c r="F225" s="84" t="s">
        <v>216</v>
      </c>
      <c r="G225" s="86">
        <f t="shared" si="69"/>
        <v>4.24</v>
      </c>
      <c r="H225" s="105">
        <f t="shared" si="70"/>
        <v>0</v>
      </c>
      <c r="I225" s="86">
        <v>4.24</v>
      </c>
      <c r="J225" s="87">
        <f t="shared" si="71"/>
        <v>0</v>
      </c>
      <c r="K225" s="88">
        <v>0.3</v>
      </c>
      <c r="L225" s="89">
        <f t="shared" si="72"/>
        <v>0</v>
      </c>
    </row>
    <row r="226" spans="1:12" ht="12.75" customHeight="1" x14ac:dyDescent="0.25">
      <c r="H226" s="107"/>
      <c r="I226" s="109"/>
    </row>
    <row r="227" spans="1:12" ht="12.75" customHeight="1" x14ac:dyDescent="0.25">
      <c r="D227" s="18" t="s">
        <v>86</v>
      </c>
      <c r="H227" s="107"/>
      <c r="I227" s="109"/>
    </row>
    <row r="228" spans="1:12" s="71" customFormat="1" ht="12.75" customHeight="1" x14ac:dyDescent="0.2">
      <c r="A228" s="93"/>
      <c r="B228" s="98" t="s">
        <v>108</v>
      </c>
      <c r="C228" s="94" t="s">
        <v>514</v>
      </c>
      <c r="D228" s="12" t="s">
        <v>515</v>
      </c>
      <c r="E228" s="85"/>
      <c r="F228" s="84" t="s">
        <v>216</v>
      </c>
      <c r="G228" s="86">
        <f t="shared" ref="G228:G230" si="73">I228*(1-J228)</f>
        <v>1.88</v>
      </c>
      <c r="H228" s="105">
        <f t="shared" ref="H228:H230" si="74">E228*G228</f>
        <v>0</v>
      </c>
      <c r="I228" s="86">
        <v>1.88</v>
      </c>
      <c r="J228" s="87">
        <f t="shared" ref="J228:J230" si="75">H$16/100</f>
        <v>0</v>
      </c>
      <c r="K228" s="88">
        <v>0.1</v>
      </c>
      <c r="L228" s="89">
        <f t="shared" ref="L228:L230" si="76">E228*K228</f>
        <v>0</v>
      </c>
    </row>
    <row r="229" spans="1:12" s="71" customFormat="1" ht="12.75" customHeight="1" x14ac:dyDescent="0.2">
      <c r="A229" s="93"/>
      <c r="B229" s="98" t="s">
        <v>108</v>
      </c>
      <c r="C229" s="94" t="s">
        <v>516</v>
      </c>
      <c r="D229" s="12" t="s">
        <v>517</v>
      </c>
      <c r="E229" s="85"/>
      <c r="F229" s="84" t="s">
        <v>216</v>
      </c>
      <c r="G229" s="86">
        <f t="shared" si="73"/>
        <v>2.84</v>
      </c>
      <c r="H229" s="105">
        <f t="shared" si="74"/>
        <v>0</v>
      </c>
      <c r="I229" s="86">
        <v>2.84</v>
      </c>
      <c r="J229" s="87">
        <f t="shared" si="75"/>
        <v>0</v>
      </c>
      <c r="K229" s="88">
        <v>0.19</v>
      </c>
      <c r="L229" s="89">
        <f t="shared" si="76"/>
        <v>0</v>
      </c>
    </row>
    <row r="230" spans="1:12" s="71" customFormat="1" ht="12.75" customHeight="1" x14ac:dyDescent="0.2">
      <c r="A230" s="93"/>
      <c r="B230" s="98" t="s">
        <v>108</v>
      </c>
      <c r="C230" s="94" t="s">
        <v>518</v>
      </c>
      <c r="D230" s="12" t="s">
        <v>519</v>
      </c>
      <c r="E230" s="85"/>
      <c r="F230" s="84" t="s">
        <v>216</v>
      </c>
      <c r="G230" s="86">
        <f t="shared" si="73"/>
        <v>3.56</v>
      </c>
      <c r="H230" s="105">
        <f t="shared" si="74"/>
        <v>0</v>
      </c>
      <c r="I230" s="86">
        <v>3.56</v>
      </c>
      <c r="J230" s="87">
        <f t="shared" si="75"/>
        <v>0</v>
      </c>
      <c r="K230" s="88">
        <v>0.25</v>
      </c>
      <c r="L230" s="89">
        <f t="shared" si="76"/>
        <v>0</v>
      </c>
    </row>
    <row r="231" spans="1:12" ht="12.75" customHeight="1" x14ac:dyDescent="0.25">
      <c r="D231" s="73"/>
      <c r="H231" s="107"/>
      <c r="I231" s="109"/>
    </row>
    <row r="232" spans="1:12" ht="12.75" customHeight="1" x14ac:dyDescent="0.25">
      <c r="D232" s="18" t="s">
        <v>80</v>
      </c>
      <c r="H232" s="107"/>
      <c r="I232" s="109"/>
    </row>
    <row r="233" spans="1:12" s="71" customFormat="1" ht="12.75" customHeight="1" x14ac:dyDescent="0.2">
      <c r="A233" s="93"/>
      <c r="B233" s="98" t="s">
        <v>108</v>
      </c>
      <c r="C233" s="83" t="s">
        <v>992</v>
      </c>
      <c r="D233" s="12" t="s">
        <v>993</v>
      </c>
      <c r="E233" s="85"/>
      <c r="F233" s="84" t="s">
        <v>216</v>
      </c>
      <c r="G233" s="86">
        <f t="shared" ref="G233:G241" si="77">I233*(1-J233)</f>
        <v>3.76</v>
      </c>
      <c r="H233" s="105">
        <f t="shared" ref="H233:H241" si="78">E233*G233</f>
        <v>0</v>
      </c>
      <c r="I233" s="86">
        <v>3.76</v>
      </c>
      <c r="J233" s="87">
        <f t="shared" ref="J233:J241" si="79">H$16/100</f>
        <v>0</v>
      </c>
      <c r="K233" s="88">
        <v>0.19</v>
      </c>
      <c r="L233" s="89">
        <f t="shared" ref="L233:L241" si="80">E233*K233</f>
        <v>0</v>
      </c>
    </row>
    <row r="234" spans="1:12" s="71" customFormat="1" ht="12.75" customHeight="1" x14ac:dyDescent="0.2">
      <c r="A234" s="93"/>
      <c r="B234" s="98" t="s">
        <v>108</v>
      </c>
      <c r="C234" s="83" t="s">
        <v>994</v>
      </c>
      <c r="D234" s="12" t="s">
        <v>995</v>
      </c>
      <c r="E234" s="85"/>
      <c r="F234" s="84" t="s">
        <v>216</v>
      </c>
      <c r="G234" s="86">
        <f t="shared" si="77"/>
        <v>4.76</v>
      </c>
      <c r="H234" s="105">
        <f t="shared" si="78"/>
        <v>0</v>
      </c>
      <c r="I234" s="86">
        <v>4.76</v>
      </c>
      <c r="J234" s="87">
        <f t="shared" si="79"/>
        <v>0</v>
      </c>
      <c r="K234" s="88">
        <v>0.23</v>
      </c>
      <c r="L234" s="89">
        <f t="shared" si="80"/>
        <v>0</v>
      </c>
    </row>
    <row r="235" spans="1:12" s="71" customFormat="1" ht="12.75" customHeight="1" x14ac:dyDescent="0.2">
      <c r="A235" s="93"/>
      <c r="B235" s="98" t="s">
        <v>108</v>
      </c>
      <c r="C235" s="83" t="s">
        <v>996</v>
      </c>
      <c r="D235" s="12" t="s">
        <v>997</v>
      </c>
      <c r="E235" s="85"/>
      <c r="F235" s="84" t="s">
        <v>216</v>
      </c>
      <c r="G235" s="86">
        <f t="shared" si="77"/>
        <v>6</v>
      </c>
      <c r="H235" s="105">
        <f t="shared" si="78"/>
        <v>0</v>
      </c>
      <c r="I235" s="86">
        <v>6</v>
      </c>
      <c r="J235" s="87">
        <f t="shared" si="79"/>
        <v>0</v>
      </c>
      <c r="K235" s="88">
        <v>0.27</v>
      </c>
      <c r="L235" s="89">
        <f t="shared" si="80"/>
        <v>0</v>
      </c>
    </row>
    <row r="236" spans="1:12" s="71" customFormat="1" ht="12.75" customHeight="1" x14ac:dyDescent="0.2">
      <c r="A236" s="93"/>
      <c r="B236" s="98" t="s">
        <v>108</v>
      </c>
      <c r="C236" s="83" t="s">
        <v>998</v>
      </c>
      <c r="D236" s="12" t="s">
        <v>999</v>
      </c>
      <c r="E236" s="85"/>
      <c r="F236" s="84" t="s">
        <v>216</v>
      </c>
      <c r="G236" s="86">
        <f t="shared" si="77"/>
        <v>8.32</v>
      </c>
      <c r="H236" s="105">
        <f t="shared" si="78"/>
        <v>0</v>
      </c>
      <c r="I236" s="86">
        <v>8.32</v>
      </c>
      <c r="J236" s="87">
        <f t="shared" si="79"/>
        <v>0</v>
      </c>
      <c r="K236" s="88">
        <v>0.5</v>
      </c>
      <c r="L236" s="89">
        <f t="shared" si="80"/>
        <v>0</v>
      </c>
    </row>
    <row r="237" spans="1:12" s="71" customFormat="1" ht="12.75" customHeight="1" x14ac:dyDescent="0.2">
      <c r="A237" s="93"/>
      <c r="B237" s="98" t="s">
        <v>108</v>
      </c>
      <c r="C237" s="83" t="s">
        <v>1000</v>
      </c>
      <c r="D237" s="12" t="s">
        <v>1001</v>
      </c>
      <c r="E237" s="85"/>
      <c r="F237" s="84" t="s">
        <v>216</v>
      </c>
      <c r="G237" s="86">
        <f t="shared" si="77"/>
        <v>13.4</v>
      </c>
      <c r="H237" s="105">
        <f t="shared" si="78"/>
        <v>0</v>
      </c>
      <c r="I237" s="86">
        <v>13.4</v>
      </c>
      <c r="J237" s="87">
        <f t="shared" si="79"/>
        <v>0</v>
      </c>
      <c r="K237" s="88">
        <v>0.64</v>
      </c>
      <c r="L237" s="89">
        <f t="shared" si="80"/>
        <v>0</v>
      </c>
    </row>
    <row r="238" spans="1:12" s="71" customFormat="1" ht="12.75" customHeight="1" x14ac:dyDescent="0.2">
      <c r="A238" s="93"/>
      <c r="B238" s="98" t="s">
        <v>108</v>
      </c>
      <c r="C238" s="83" t="s">
        <v>1002</v>
      </c>
      <c r="D238" s="12" t="s">
        <v>1003</v>
      </c>
      <c r="E238" s="85"/>
      <c r="F238" s="84" t="s">
        <v>216</v>
      </c>
      <c r="G238" s="86">
        <f t="shared" si="77"/>
        <v>14.6</v>
      </c>
      <c r="H238" s="105">
        <f t="shared" si="78"/>
        <v>0</v>
      </c>
      <c r="I238" s="86">
        <v>14.6</v>
      </c>
      <c r="J238" s="87">
        <f t="shared" si="79"/>
        <v>0</v>
      </c>
      <c r="K238" s="88">
        <v>1.03</v>
      </c>
      <c r="L238" s="89">
        <f t="shared" si="80"/>
        <v>0</v>
      </c>
    </row>
    <row r="239" spans="1:12" s="71" customFormat="1" ht="12.75" customHeight="1" x14ac:dyDescent="0.2">
      <c r="A239" s="93"/>
      <c r="B239" s="98" t="s">
        <v>108</v>
      </c>
      <c r="C239" s="83" t="s">
        <v>1004</v>
      </c>
      <c r="D239" s="12" t="s">
        <v>1005</v>
      </c>
      <c r="E239" s="85"/>
      <c r="F239" s="84" t="s">
        <v>216</v>
      </c>
      <c r="G239" s="86">
        <f t="shared" si="77"/>
        <v>16</v>
      </c>
      <c r="H239" s="105">
        <f t="shared" si="78"/>
        <v>0</v>
      </c>
      <c r="I239" s="86">
        <v>16</v>
      </c>
      <c r="J239" s="87">
        <f t="shared" si="79"/>
        <v>0</v>
      </c>
      <c r="K239" s="88">
        <v>1.2</v>
      </c>
      <c r="L239" s="89">
        <f t="shared" si="80"/>
        <v>0</v>
      </c>
    </row>
    <row r="240" spans="1:12" s="71" customFormat="1" ht="12.75" customHeight="1" x14ac:dyDescent="0.2">
      <c r="A240" s="93"/>
      <c r="B240" s="98" t="s">
        <v>108</v>
      </c>
      <c r="C240" s="94" t="s">
        <v>510</v>
      </c>
      <c r="D240" s="12" t="s">
        <v>511</v>
      </c>
      <c r="E240" s="85"/>
      <c r="F240" s="84" t="s">
        <v>216</v>
      </c>
      <c r="G240" s="86">
        <f t="shared" si="77"/>
        <v>4.2</v>
      </c>
      <c r="H240" s="105">
        <f t="shared" si="78"/>
        <v>0</v>
      </c>
      <c r="I240" s="86">
        <v>4.2</v>
      </c>
      <c r="J240" s="87">
        <f t="shared" si="79"/>
        <v>0</v>
      </c>
      <c r="K240" s="88">
        <v>0.23</v>
      </c>
      <c r="L240" s="89">
        <f t="shared" si="80"/>
        <v>0</v>
      </c>
    </row>
    <row r="241" spans="1:78" s="71" customFormat="1" ht="12.75" customHeight="1" x14ac:dyDescent="0.2">
      <c r="A241" s="93"/>
      <c r="B241" s="98" t="s">
        <v>108</v>
      </c>
      <c r="C241" s="94" t="s">
        <v>512</v>
      </c>
      <c r="D241" s="12" t="s">
        <v>513</v>
      </c>
      <c r="E241" s="85"/>
      <c r="F241" s="84" t="s">
        <v>216</v>
      </c>
      <c r="G241" s="86">
        <f t="shared" si="77"/>
        <v>5.08</v>
      </c>
      <c r="H241" s="105">
        <f t="shared" si="78"/>
        <v>0</v>
      </c>
      <c r="I241" s="86">
        <v>5.08</v>
      </c>
      <c r="J241" s="87">
        <f t="shared" si="79"/>
        <v>0</v>
      </c>
      <c r="K241" s="88">
        <v>0.44</v>
      </c>
      <c r="L241" s="89">
        <f t="shared" si="80"/>
        <v>0</v>
      </c>
    </row>
    <row r="242" spans="1:78" ht="12.75" customHeight="1" x14ac:dyDescent="0.25">
      <c r="H242" s="107"/>
      <c r="I242" s="109"/>
    </row>
    <row r="243" spans="1:78" ht="12.75" customHeight="1" x14ac:dyDescent="0.25">
      <c r="D243" s="18" t="s">
        <v>81</v>
      </c>
      <c r="H243" s="107"/>
      <c r="I243" s="109"/>
    </row>
    <row r="244" spans="1:78" s="71" customFormat="1" ht="12.75" customHeight="1" x14ac:dyDescent="0.2">
      <c r="A244" s="93"/>
      <c r="B244" s="98" t="s">
        <v>108</v>
      </c>
      <c r="C244" s="83" t="s">
        <v>1006</v>
      </c>
      <c r="D244" s="12" t="s">
        <v>1007</v>
      </c>
      <c r="E244" s="85"/>
      <c r="F244" s="84" t="s">
        <v>216</v>
      </c>
      <c r="G244" s="86">
        <f t="shared" ref="G244:G248" si="81">I244*(1-J244)</f>
        <v>6.8</v>
      </c>
      <c r="H244" s="105">
        <f t="shared" ref="H244:H248" si="82">E244*G244</f>
        <v>0</v>
      </c>
      <c r="I244" s="86">
        <v>6.8</v>
      </c>
      <c r="J244" s="87">
        <f t="shared" ref="J244:J248" si="83">H$16/100</f>
        <v>0</v>
      </c>
      <c r="K244" s="88">
        <v>0.61</v>
      </c>
      <c r="L244" s="89">
        <f t="shared" ref="L244:L248" si="84">E244*K244</f>
        <v>0</v>
      </c>
    </row>
    <row r="245" spans="1:78" s="71" customFormat="1" ht="12.75" customHeight="1" x14ac:dyDescent="0.2">
      <c r="A245" s="93"/>
      <c r="B245" s="98" t="s">
        <v>108</v>
      </c>
      <c r="C245" s="83" t="s">
        <v>1008</v>
      </c>
      <c r="D245" s="12" t="s">
        <v>1009</v>
      </c>
      <c r="E245" s="85"/>
      <c r="F245" s="84" t="s">
        <v>216</v>
      </c>
      <c r="G245" s="86">
        <f>I245*(1-J245)</f>
        <v>7.64</v>
      </c>
      <c r="H245" s="105">
        <f>E245*G245</f>
        <v>0</v>
      </c>
      <c r="I245" s="86">
        <v>7.64</v>
      </c>
      <c r="J245" s="87">
        <f t="shared" si="83"/>
        <v>0</v>
      </c>
      <c r="K245" s="88">
        <v>0.67</v>
      </c>
      <c r="L245" s="89">
        <f>E245*K245</f>
        <v>0</v>
      </c>
    </row>
    <row r="246" spans="1:78" s="71" customFormat="1" ht="12.75" customHeight="1" x14ac:dyDescent="0.2">
      <c r="A246" s="93"/>
      <c r="B246" s="98" t="s">
        <v>108</v>
      </c>
      <c r="C246" s="83" t="s">
        <v>1010</v>
      </c>
      <c r="D246" s="12" t="s">
        <v>1011</v>
      </c>
      <c r="E246" s="85"/>
      <c r="F246" s="84" t="s">
        <v>216</v>
      </c>
      <c r="G246" s="86">
        <f t="shared" si="81"/>
        <v>8.52</v>
      </c>
      <c r="H246" s="105">
        <f t="shared" si="82"/>
        <v>0</v>
      </c>
      <c r="I246" s="86">
        <v>8.52</v>
      </c>
      <c r="J246" s="87">
        <f t="shared" si="83"/>
        <v>0</v>
      </c>
      <c r="K246" s="88">
        <v>0.74</v>
      </c>
      <c r="L246" s="89">
        <f t="shared" si="84"/>
        <v>0</v>
      </c>
    </row>
    <row r="247" spans="1:78" s="71" customFormat="1" ht="12.75" customHeight="1" x14ac:dyDescent="0.2">
      <c r="A247" s="93"/>
      <c r="B247" s="98" t="s">
        <v>108</v>
      </c>
      <c r="C247" s="83" t="s">
        <v>1012</v>
      </c>
      <c r="D247" s="12" t="s">
        <v>1013</v>
      </c>
      <c r="E247" s="85"/>
      <c r="F247" s="84" t="s">
        <v>216</v>
      </c>
      <c r="G247" s="86">
        <f t="shared" si="81"/>
        <v>9.2799999999999994</v>
      </c>
      <c r="H247" s="105">
        <f t="shared" si="82"/>
        <v>0</v>
      </c>
      <c r="I247" s="86">
        <v>9.2799999999999994</v>
      </c>
      <c r="J247" s="87">
        <f t="shared" si="83"/>
        <v>0</v>
      </c>
      <c r="K247" s="88">
        <v>0.86</v>
      </c>
      <c r="L247" s="89">
        <f t="shared" si="84"/>
        <v>0</v>
      </c>
    </row>
    <row r="248" spans="1:78" s="71" customFormat="1" ht="12.75" customHeight="1" x14ac:dyDescent="0.2">
      <c r="A248" s="93"/>
      <c r="B248" s="98" t="s">
        <v>108</v>
      </c>
      <c r="C248" s="83" t="s">
        <v>1014</v>
      </c>
      <c r="D248" s="12" t="s">
        <v>1015</v>
      </c>
      <c r="E248" s="85"/>
      <c r="F248" s="84" t="s">
        <v>216</v>
      </c>
      <c r="G248" s="86">
        <f t="shared" si="81"/>
        <v>0.52</v>
      </c>
      <c r="H248" s="105">
        <f t="shared" si="82"/>
        <v>0</v>
      </c>
      <c r="I248" s="86">
        <v>0.52</v>
      </c>
      <c r="J248" s="87">
        <f t="shared" si="83"/>
        <v>0</v>
      </c>
      <c r="K248" s="88">
        <v>0.03</v>
      </c>
      <c r="L248" s="89">
        <f t="shared" si="84"/>
        <v>0</v>
      </c>
    </row>
    <row r="249" spans="1:78" ht="12.75" customHeight="1" x14ac:dyDescent="0.25">
      <c r="H249" s="107"/>
      <c r="I249" s="109"/>
    </row>
    <row r="250" spans="1:78" ht="12.75" customHeight="1" x14ac:dyDescent="0.25">
      <c r="D250" s="18" t="s">
        <v>82</v>
      </c>
      <c r="H250" s="107"/>
      <c r="I250" s="109"/>
    </row>
    <row r="251" spans="1:78" s="2" customFormat="1" ht="12.75" customHeight="1" x14ac:dyDescent="0.2">
      <c r="A251" s="96"/>
      <c r="B251" s="98" t="s">
        <v>108</v>
      </c>
      <c r="C251" s="99" t="s">
        <v>1016</v>
      </c>
      <c r="D251" s="12" t="s">
        <v>1017</v>
      </c>
      <c r="E251" s="97"/>
      <c r="F251" s="12" t="s">
        <v>216</v>
      </c>
      <c r="G251" s="100">
        <f t="shared" ref="G251:G257" si="85">I251*(1-J251)</f>
        <v>8.0399999999999991</v>
      </c>
      <c r="H251" s="108">
        <f t="shared" ref="H251:H258" si="86">E251*G251</f>
        <v>0</v>
      </c>
      <c r="I251" s="100">
        <v>8.0399999999999991</v>
      </c>
      <c r="J251" s="101">
        <f t="shared" ref="J251:J258" si="87">H$17/100</f>
        <v>0</v>
      </c>
      <c r="K251" s="102">
        <v>0.53</v>
      </c>
      <c r="L251" s="39">
        <f t="shared" ref="L251:L258" si="88">E251*K251</f>
        <v>0</v>
      </c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  <c r="AB251" s="71"/>
      <c r="AC251" s="71"/>
      <c r="AD251" s="71"/>
      <c r="AE251" s="71"/>
      <c r="AF251" s="71"/>
      <c r="AG251" s="71"/>
      <c r="AH251" s="71"/>
      <c r="AI251" s="71"/>
      <c r="AJ251" s="71"/>
      <c r="AK251" s="71"/>
      <c r="AL251" s="71"/>
      <c r="AM251" s="71"/>
      <c r="AN251" s="71"/>
      <c r="AO251" s="71"/>
      <c r="AP251" s="71"/>
      <c r="AQ251" s="71"/>
      <c r="AR251" s="71"/>
      <c r="AS251" s="71"/>
      <c r="AT251" s="71"/>
      <c r="AU251" s="71"/>
      <c r="AV251" s="71"/>
      <c r="AW251" s="71"/>
      <c r="AX251" s="71"/>
      <c r="AY251" s="71"/>
      <c r="AZ251" s="71"/>
      <c r="BA251" s="71"/>
      <c r="BB251" s="71"/>
      <c r="BC251" s="71"/>
      <c r="BD251" s="71"/>
      <c r="BE251" s="71"/>
      <c r="BF251" s="71"/>
      <c r="BG251" s="71"/>
      <c r="BH251" s="71"/>
      <c r="BI251" s="71"/>
      <c r="BJ251" s="71"/>
      <c r="BK251" s="71"/>
      <c r="BL251" s="71"/>
      <c r="BM251" s="71"/>
      <c r="BN251" s="71"/>
      <c r="BO251" s="71"/>
      <c r="BP251" s="71"/>
      <c r="BQ251" s="71"/>
      <c r="BR251" s="71"/>
      <c r="BS251" s="71"/>
      <c r="BT251" s="71"/>
      <c r="BU251" s="71"/>
      <c r="BV251" s="71"/>
      <c r="BW251" s="71"/>
      <c r="BX251" s="71"/>
      <c r="BY251" s="71"/>
      <c r="BZ251" s="71"/>
    </row>
    <row r="252" spans="1:78" s="2" customFormat="1" ht="12.75" customHeight="1" x14ac:dyDescent="0.2">
      <c r="A252" s="96"/>
      <c r="B252" s="98" t="s">
        <v>108</v>
      </c>
      <c r="C252" s="99" t="s">
        <v>1018</v>
      </c>
      <c r="D252" s="12" t="s">
        <v>1019</v>
      </c>
      <c r="E252" s="97"/>
      <c r="F252" s="12" t="s">
        <v>216</v>
      </c>
      <c r="G252" s="100">
        <f t="shared" si="85"/>
        <v>9.9600000000000009</v>
      </c>
      <c r="H252" s="108">
        <f t="shared" si="86"/>
        <v>0</v>
      </c>
      <c r="I252" s="100">
        <v>9.9600000000000009</v>
      </c>
      <c r="J252" s="101">
        <f t="shared" si="87"/>
        <v>0</v>
      </c>
      <c r="K252" s="102">
        <v>0.62</v>
      </c>
      <c r="L252" s="39">
        <f t="shared" si="88"/>
        <v>0</v>
      </c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  <c r="AB252" s="71"/>
      <c r="AC252" s="71"/>
      <c r="AD252" s="71"/>
      <c r="AE252" s="71"/>
      <c r="AF252" s="71"/>
      <c r="AG252" s="71"/>
      <c r="AH252" s="71"/>
      <c r="AI252" s="71"/>
      <c r="AJ252" s="71"/>
      <c r="AK252" s="71"/>
      <c r="AL252" s="71"/>
      <c r="AM252" s="71"/>
      <c r="AN252" s="71"/>
      <c r="AO252" s="71"/>
      <c r="AP252" s="71"/>
      <c r="AQ252" s="71"/>
      <c r="AR252" s="71"/>
      <c r="AS252" s="71"/>
      <c r="AT252" s="71"/>
      <c r="AU252" s="71"/>
      <c r="AV252" s="71"/>
      <c r="AW252" s="71"/>
      <c r="AX252" s="71"/>
      <c r="AY252" s="71"/>
      <c r="AZ252" s="71"/>
      <c r="BA252" s="71"/>
      <c r="BB252" s="71"/>
      <c r="BC252" s="71"/>
      <c r="BD252" s="71"/>
      <c r="BE252" s="71"/>
      <c r="BF252" s="71"/>
      <c r="BG252" s="71"/>
      <c r="BH252" s="71"/>
      <c r="BI252" s="71"/>
      <c r="BJ252" s="71"/>
      <c r="BK252" s="71"/>
      <c r="BL252" s="71"/>
      <c r="BM252" s="71"/>
      <c r="BN252" s="71"/>
      <c r="BO252" s="71"/>
      <c r="BP252" s="71"/>
      <c r="BQ252" s="71"/>
      <c r="BR252" s="71"/>
      <c r="BS252" s="71"/>
      <c r="BT252" s="71"/>
      <c r="BU252" s="71"/>
      <c r="BV252" s="71"/>
      <c r="BW252" s="71"/>
      <c r="BX252" s="71"/>
      <c r="BY252" s="71"/>
      <c r="BZ252" s="71"/>
    </row>
    <row r="253" spans="1:78" s="2" customFormat="1" ht="12.75" customHeight="1" x14ac:dyDescent="0.2">
      <c r="A253" s="96"/>
      <c r="B253" s="98" t="s">
        <v>108</v>
      </c>
      <c r="C253" s="99" t="s">
        <v>1020</v>
      </c>
      <c r="D253" s="12" t="s">
        <v>1021</v>
      </c>
      <c r="E253" s="97"/>
      <c r="F253" s="12" t="s">
        <v>216</v>
      </c>
      <c r="G253" s="100">
        <f t="shared" si="85"/>
        <v>12.64</v>
      </c>
      <c r="H253" s="108">
        <f t="shared" si="86"/>
        <v>0</v>
      </c>
      <c r="I253" s="100">
        <v>12.64</v>
      </c>
      <c r="J253" s="101">
        <f t="shared" si="87"/>
        <v>0</v>
      </c>
      <c r="K253" s="102">
        <v>0.99</v>
      </c>
      <c r="L253" s="39">
        <f t="shared" si="88"/>
        <v>0</v>
      </c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  <c r="AB253" s="71"/>
      <c r="AC253" s="71"/>
      <c r="AD253" s="71"/>
      <c r="AE253" s="71"/>
      <c r="AF253" s="71"/>
      <c r="AG253" s="71"/>
      <c r="AH253" s="71"/>
      <c r="AI253" s="71"/>
      <c r="AJ253" s="71"/>
      <c r="AK253" s="71"/>
      <c r="AL253" s="71"/>
      <c r="AM253" s="71"/>
      <c r="AN253" s="71"/>
      <c r="AO253" s="71"/>
      <c r="AP253" s="71"/>
      <c r="AQ253" s="71"/>
      <c r="AR253" s="71"/>
      <c r="AS253" s="71"/>
      <c r="AT253" s="71"/>
      <c r="AU253" s="71"/>
      <c r="AV253" s="71"/>
      <c r="AW253" s="71"/>
      <c r="AX253" s="71"/>
      <c r="AY253" s="71"/>
      <c r="AZ253" s="71"/>
      <c r="BA253" s="71"/>
      <c r="BB253" s="71"/>
      <c r="BC253" s="71"/>
      <c r="BD253" s="71"/>
      <c r="BE253" s="71"/>
      <c r="BF253" s="71"/>
      <c r="BG253" s="71"/>
      <c r="BH253" s="71"/>
      <c r="BI253" s="71"/>
      <c r="BJ253" s="71"/>
      <c r="BK253" s="71"/>
      <c r="BL253" s="71"/>
      <c r="BM253" s="71"/>
      <c r="BN253" s="71"/>
      <c r="BO253" s="71"/>
      <c r="BP253" s="71"/>
      <c r="BQ253" s="71"/>
      <c r="BR253" s="71"/>
      <c r="BS253" s="71"/>
      <c r="BT253" s="71"/>
      <c r="BU253" s="71"/>
      <c r="BV253" s="71"/>
      <c r="BW253" s="71"/>
      <c r="BX253" s="71"/>
      <c r="BY253" s="71"/>
      <c r="BZ253" s="71"/>
    </row>
    <row r="254" spans="1:78" s="2" customFormat="1" ht="12.75" customHeight="1" x14ac:dyDescent="0.2">
      <c r="A254" s="96"/>
      <c r="B254" s="98" t="s">
        <v>108</v>
      </c>
      <c r="C254" s="99" t="s">
        <v>1022</v>
      </c>
      <c r="D254" s="12" t="s">
        <v>1023</v>
      </c>
      <c r="E254" s="97"/>
      <c r="F254" s="12" t="s">
        <v>216</v>
      </c>
      <c r="G254" s="100">
        <f t="shared" si="85"/>
        <v>15.08</v>
      </c>
      <c r="H254" s="108">
        <f t="shared" si="86"/>
        <v>0</v>
      </c>
      <c r="I254" s="100">
        <v>15.08</v>
      </c>
      <c r="J254" s="101">
        <f t="shared" si="87"/>
        <v>0</v>
      </c>
      <c r="K254" s="102">
        <v>1.21</v>
      </c>
      <c r="L254" s="39">
        <f t="shared" si="88"/>
        <v>0</v>
      </c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71"/>
      <c r="AC254" s="71"/>
      <c r="AD254" s="71"/>
      <c r="AE254" s="71"/>
      <c r="AF254" s="71"/>
      <c r="AG254" s="71"/>
      <c r="AH254" s="71"/>
      <c r="AI254" s="71"/>
      <c r="AJ254" s="71"/>
      <c r="AK254" s="71"/>
      <c r="AL254" s="71"/>
      <c r="AM254" s="71"/>
      <c r="AN254" s="71"/>
      <c r="AO254" s="71"/>
      <c r="AP254" s="71"/>
      <c r="AQ254" s="71"/>
      <c r="AR254" s="71"/>
      <c r="AS254" s="71"/>
      <c r="AT254" s="71"/>
      <c r="AU254" s="71"/>
      <c r="AV254" s="71"/>
      <c r="AW254" s="71"/>
      <c r="AX254" s="71"/>
      <c r="AY254" s="71"/>
      <c r="AZ254" s="71"/>
      <c r="BA254" s="71"/>
      <c r="BB254" s="71"/>
      <c r="BC254" s="71"/>
      <c r="BD254" s="71"/>
      <c r="BE254" s="71"/>
      <c r="BF254" s="71"/>
      <c r="BG254" s="71"/>
      <c r="BH254" s="71"/>
      <c r="BI254" s="71"/>
      <c r="BJ254" s="71"/>
      <c r="BK254" s="71"/>
      <c r="BL254" s="71"/>
      <c r="BM254" s="71"/>
      <c r="BN254" s="71"/>
      <c r="BO254" s="71"/>
      <c r="BP254" s="71"/>
      <c r="BQ254" s="71"/>
      <c r="BR254" s="71"/>
      <c r="BS254" s="71"/>
      <c r="BT254" s="71"/>
      <c r="BU254" s="71"/>
      <c r="BV254" s="71"/>
      <c r="BW254" s="71"/>
      <c r="BX254" s="71"/>
      <c r="BY254" s="71"/>
      <c r="BZ254" s="71"/>
    </row>
    <row r="255" spans="1:78" s="2" customFormat="1" ht="12.75" customHeight="1" x14ac:dyDescent="0.2">
      <c r="A255" s="96"/>
      <c r="B255" s="98" t="s">
        <v>108</v>
      </c>
      <c r="C255" s="99" t="s">
        <v>1024</v>
      </c>
      <c r="D255" s="12" t="s">
        <v>1025</v>
      </c>
      <c r="E255" s="97"/>
      <c r="F255" s="12" t="s">
        <v>216</v>
      </c>
      <c r="G255" s="100">
        <f t="shared" si="85"/>
        <v>16.600000000000001</v>
      </c>
      <c r="H255" s="108">
        <f t="shared" si="86"/>
        <v>0</v>
      </c>
      <c r="I255" s="100">
        <v>16.600000000000001</v>
      </c>
      <c r="J255" s="101">
        <f t="shared" si="87"/>
        <v>0</v>
      </c>
      <c r="K255" s="102">
        <v>1.67</v>
      </c>
      <c r="L255" s="39">
        <f t="shared" si="88"/>
        <v>0</v>
      </c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  <c r="AB255" s="71"/>
      <c r="AC255" s="71"/>
      <c r="AD255" s="71"/>
      <c r="AE255" s="71"/>
      <c r="AF255" s="71"/>
      <c r="AG255" s="71"/>
      <c r="AH255" s="71"/>
      <c r="AI255" s="71"/>
      <c r="AJ255" s="71"/>
      <c r="AK255" s="71"/>
      <c r="AL255" s="71"/>
      <c r="AM255" s="71"/>
      <c r="AN255" s="71"/>
      <c r="AO255" s="71"/>
      <c r="AP255" s="71"/>
      <c r="AQ255" s="71"/>
      <c r="AR255" s="71"/>
      <c r="AS255" s="71"/>
      <c r="AT255" s="71"/>
      <c r="AU255" s="71"/>
      <c r="AV255" s="71"/>
      <c r="AW255" s="71"/>
      <c r="AX255" s="71"/>
      <c r="AY255" s="71"/>
      <c r="AZ255" s="71"/>
      <c r="BA255" s="71"/>
      <c r="BB255" s="71"/>
      <c r="BC255" s="71"/>
      <c r="BD255" s="71"/>
      <c r="BE255" s="71"/>
      <c r="BF255" s="71"/>
      <c r="BG255" s="71"/>
      <c r="BH255" s="71"/>
      <c r="BI255" s="71"/>
      <c r="BJ255" s="71"/>
      <c r="BK255" s="71"/>
      <c r="BL255" s="71"/>
      <c r="BM255" s="71"/>
      <c r="BN255" s="71"/>
      <c r="BO255" s="71"/>
      <c r="BP255" s="71"/>
      <c r="BQ255" s="71"/>
      <c r="BR255" s="71"/>
      <c r="BS255" s="71"/>
      <c r="BT255" s="71"/>
      <c r="BU255" s="71"/>
      <c r="BV255" s="71"/>
      <c r="BW255" s="71"/>
      <c r="BX255" s="71"/>
      <c r="BY255" s="71"/>
      <c r="BZ255" s="71"/>
    </row>
    <row r="256" spans="1:78" s="2" customFormat="1" ht="12.75" customHeight="1" x14ac:dyDescent="0.2">
      <c r="A256" s="96"/>
      <c r="B256" s="98" t="s">
        <v>108</v>
      </c>
      <c r="C256" s="99" t="s">
        <v>1026</v>
      </c>
      <c r="D256" s="12" t="s">
        <v>1027</v>
      </c>
      <c r="E256" s="97"/>
      <c r="F256" s="12" t="s">
        <v>216</v>
      </c>
      <c r="G256" s="100">
        <f t="shared" si="85"/>
        <v>24.16</v>
      </c>
      <c r="H256" s="108">
        <f t="shared" si="86"/>
        <v>0</v>
      </c>
      <c r="I256" s="100">
        <v>24.16</v>
      </c>
      <c r="J256" s="101">
        <f>H$17/100</f>
        <v>0</v>
      </c>
      <c r="K256" s="102">
        <v>2.04</v>
      </c>
      <c r="L256" s="39">
        <f t="shared" si="88"/>
        <v>0</v>
      </c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  <c r="AB256" s="71"/>
      <c r="AC256" s="71"/>
      <c r="AD256" s="71"/>
      <c r="AE256" s="71"/>
      <c r="AF256" s="71"/>
      <c r="AG256" s="71"/>
      <c r="AH256" s="71"/>
      <c r="AI256" s="71"/>
      <c r="AJ256" s="71"/>
      <c r="AK256" s="71"/>
      <c r="AL256" s="71"/>
      <c r="AM256" s="71"/>
      <c r="AN256" s="71"/>
      <c r="AO256" s="71"/>
      <c r="AP256" s="71"/>
      <c r="AQ256" s="71"/>
      <c r="AR256" s="71"/>
      <c r="AS256" s="71"/>
      <c r="AT256" s="71"/>
      <c r="AU256" s="71"/>
      <c r="AV256" s="71"/>
      <c r="AW256" s="71"/>
      <c r="AX256" s="71"/>
      <c r="AY256" s="71"/>
      <c r="AZ256" s="71"/>
      <c r="BA256" s="71"/>
      <c r="BB256" s="71"/>
      <c r="BC256" s="71"/>
      <c r="BD256" s="71"/>
      <c r="BE256" s="71"/>
      <c r="BF256" s="71"/>
      <c r="BG256" s="71"/>
      <c r="BH256" s="71"/>
      <c r="BI256" s="71"/>
      <c r="BJ256" s="71"/>
      <c r="BK256" s="71"/>
      <c r="BL256" s="71"/>
      <c r="BM256" s="71"/>
      <c r="BN256" s="71"/>
      <c r="BO256" s="71"/>
      <c r="BP256" s="71"/>
      <c r="BQ256" s="71"/>
      <c r="BR256" s="71"/>
      <c r="BS256" s="71"/>
      <c r="BT256" s="71"/>
      <c r="BU256" s="71"/>
      <c r="BV256" s="71"/>
      <c r="BW256" s="71"/>
      <c r="BX256" s="71"/>
      <c r="BY256" s="71"/>
      <c r="BZ256" s="71"/>
    </row>
    <row r="257" spans="1:78" s="2" customFormat="1" ht="12.75" customHeight="1" x14ac:dyDescent="0.2">
      <c r="A257" s="96"/>
      <c r="B257" s="98" t="s">
        <v>108</v>
      </c>
      <c r="C257" s="99" t="s">
        <v>542</v>
      </c>
      <c r="D257" s="12" t="s">
        <v>543</v>
      </c>
      <c r="E257" s="97"/>
      <c r="F257" s="12" t="s">
        <v>216</v>
      </c>
      <c r="G257" s="100">
        <f t="shared" si="85"/>
        <v>22.16</v>
      </c>
      <c r="H257" s="108">
        <f t="shared" si="86"/>
        <v>0</v>
      </c>
      <c r="I257" s="100">
        <v>22.16</v>
      </c>
      <c r="J257" s="101">
        <f t="shared" si="87"/>
        <v>0</v>
      </c>
      <c r="K257" s="102">
        <v>1.68</v>
      </c>
      <c r="L257" s="39">
        <f t="shared" si="88"/>
        <v>0</v>
      </c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  <c r="AB257" s="71"/>
      <c r="AC257" s="71"/>
      <c r="AD257" s="71"/>
      <c r="AE257" s="71"/>
      <c r="AF257" s="71"/>
      <c r="AG257" s="71"/>
      <c r="AH257" s="71"/>
      <c r="AI257" s="71"/>
      <c r="AJ257" s="71"/>
      <c r="AK257" s="71"/>
      <c r="AL257" s="71"/>
      <c r="AM257" s="71"/>
      <c r="AN257" s="71"/>
      <c r="AO257" s="71"/>
      <c r="AP257" s="71"/>
      <c r="AQ257" s="71"/>
      <c r="AR257" s="71"/>
      <c r="AS257" s="71"/>
      <c r="AT257" s="71"/>
      <c r="AU257" s="71"/>
      <c r="AV257" s="71"/>
      <c r="AW257" s="71"/>
      <c r="AX257" s="71"/>
      <c r="AY257" s="71"/>
      <c r="AZ257" s="71"/>
      <c r="BA257" s="71"/>
      <c r="BB257" s="71"/>
      <c r="BC257" s="71"/>
      <c r="BD257" s="71"/>
      <c r="BE257" s="71"/>
      <c r="BF257" s="71"/>
      <c r="BG257" s="71"/>
      <c r="BH257" s="71"/>
      <c r="BI257" s="71"/>
      <c r="BJ257" s="71"/>
      <c r="BK257" s="71"/>
      <c r="BL257" s="71"/>
      <c r="BM257" s="71"/>
      <c r="BN257" s="71"/>
      <c r="BO257" s="71"/>
      <c r="BP257" s="71"/>
      <c r="BQ257" s="71"/>
      <c r="BR257" s="71"/>
      <c r="BS257" s="71"/>
      <c r="BT257" s="71"/>
      <c r="BU257" s="71"/>
      <c r="BV257" s="71"/>
      <c r="BW257" s="71"/>
      <c r="BX257" s="71"/>
      <c r="BY257" s="71"/>
      <c r="BZ257" s="71"/>
    </row>
    <row r="258" spans="1:78" s="2" customFormat="1" ht="12.75" customHeight="1" x14ac:dyDescent="0.2">
      <c r="A258" s="96"/>
      <c r="B258" s="98" t="s">
        <v>108</v>
      </c>
      <c r="C258" s="99" t="s">
        <v>1028</v>
      </c>
      <c r="D258" s="12" t="s">
        <v>1029</v>
      </c>
      <c r="E258" s="97"/>
      <c r="F258" s="12" t="s">
        <v>216</v>
      </c>
      <c r="G258" s="100">
        <f>I258*(1-J258)</f>
        <v>0.57999999999999996</v>
      </c>
      <c r="H258" s="108">
        <f t="shared" si="86"/>
        <v>0</v>
      </c>
      <c r="I258" s="100">
        <v>0.57999999999999996</v>
      </c>
      <c r="J258" s="101">
        <f t="shared" si="87"/>
        <v>0</v>
      </c>
      <c r="K258" s="102">
        <v>0.03</v>
      </c>
      <c r="L258" s="39">
        <f t="shared" si="88"/>
        <v>0</v>
      </c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  <c r="AB258" s="71"/>
      <c r="AC258" s="71"/>
      <c r="AD258" s="71"/>
      <c r="AE258" s="71"/>
      <c r="AF258" s="71"/>
      <c r="AG258" s="71"/>
      <c r="AH258" s="71"/>
      <c r="AI258" s="71"/>
      <c r="AJ258" s="71"/>
      <c r="AK258" s="71"/>
      <c r="AL258" s="71"/>
      <c r="AM258" s="71"/>
      <c r="AN258" s="71"/>
      <c r="AO258" s="71"/>
      <c r="AP258" s="71"/>
      <c r="AQ258" s="71"/>
      <c r="AR258" s="71"/>
      <c r="AS258" s="71"/>
      <c r="AT258" s="71"/>
      <c r="AU258" s="71"/>
      <c r="AV258" s="71"/>
      <c r="AW258" s="71"/>
      <c r="AX258" s="71"/>
      <c r="AY258" s="71"/>
      <c r="AZ258" s="71"/>
      <c r="BA258" s="71"/>
      <c r="BB258" s="71"/>
      <c r="BC258" s="71"/>
      <c r="BD258" s="71"/>
      <c r="BE258" s="71"/>
      <c r="BF258" s="71"/>
      <c r="BG258" s="71"/>
      <c r="BH258" s="71"/>
      <c r="BI258" s="71"/>
      <c r="BJ258" s="71"/>
      <c r="BK258" s="71"/>
      <c r="BL258" s="71"/>
      <c r="BM258" s="71"/>
      <c r="BN258" s="71"/>
      <c r="BO258" s="71"/>
      <c r="BP258" s="71"/>
      <c r="BQ258" s="71"/>
      <c r="BR258" s="71"/>
      <c r="BS258" s="71"/>
      <c r="BT258" s="71"/>
      <c r="BU258" s="71"/>
      <c r="BV258" s="71"/>
      <c r="BW258" s="71"/>
      <c r="BX258" s="71"/>
      <c r="BY258" s="71"/>
      <c r="BZ258" s="71"/>
    </row>
    <row r="259" spans="1:78" ht="12.75" customHeight="1" x14ac:dyDescent="0.25">
      <c r="H259" s="107"/>
      <c r="I259" s="109"/>
    </row>
    <row r="260" spans="1:78" ht="12.75" customHeight="1" x14ac:dyDescent="0.25">
      <c r="D260" s="18" t="s">
        <v>83</v>
      </c>
      <c r="H260" s="107"/>
      <c r="I260" s="109"/>
    </row>
    <row r="261" spans="1:78" s="71" customFormat="1" ht="12.75" customHeight="1" x14ac:dyDescent="0.2">
      <c r="A261" s="93"/>
      <c r="B261" s="98" t="s">
        <v>108</v>
      </c>
      <c r="C261" s="83" t="s">
        <v>1030</v>
      </c>
      <c r="D261" s="12" t="s">
        <v>1031</v>
      </c>
      <c r="E261" s="85"/>
      <c r="F261" s="84" t="s">
        <v>216</v>
      </c>
      <c r="G261" s="86">
        <f t="shared" ref="G261:G266" si="89">I261*(1-J261)</f>
        <v>3.24</v>
      </c>
      <c r="H261" s="105">
        <f t="shared" ref="H261:H266" si="90">E261*G261</f>
        <v>0</v>
      </c>
      <c r="I261" s="86">
        <v>3.24</v>
      </c>
      <c r="J261" s="87">
        <f t="shared" ref="J261:J266" si="91">H$16/100</f>
        <v>0</v>
      </c>
      <c r="K261" s="88">
        <v>0.26</v>
      </c>
      <c r="L261" s="89">
        <f t="shared" ref="L261:L266" si="92">E261*K261</f>
        <v>0</v>
      </c>
    </row>
    <row r="262" spans="1:78" s="71" customFormat="1" ht="12.75" customHeight="1" x14ac:dyDescent="0.2">
      <c r="A262" s="93"/>
      <c r="B262" s="98" t="s">
        <v>108</v>
      </c>
      <c r="C262" s="83" t="s">
        <v>1032</v>
      </c>
      <c r="D262" s="12" t="s">
        <v>1033</v>
      </c>
      <c r="E262" s="85"/>
      <c r="F262" s="84" t="s">
        <v>216</v>
      </c>
      <c r="G262" s="86">
        <f t="shared" si="89"/>
        <v>3.48</v>
      </c>
      <c r="H262" s="105">
        <f t="shared" si="90"/>
        <v>0</v>
      </c>
      <c r="I262" s="86">
        <v>3.48</v>
      </c>
      <c r="J262" s="87">
        <f t="shared" si="91"/>
        <v>0</v>
      </c>
      <c r="K262" s="88">
        <v>0.32</v>
      </c>
      <c r="L262" s="89">
        <f t="shared" si="92"/>
        <v>0</v>
      </c>
    </row>
    <row r="263" spans="1:78" s="71" customFormat="1" ht="12.75" customHeight="1" x14ac:dyDescent="0.2">
      <c r="A263" s="93"/>
      <c r="B263" s="98" t="s">
        <v>108</v>
      </c>
      <c r="C263" s="83" t="s">
        <v>1034</v>
      </c>
      <c r="D263" s="12" t="s">
        <v>1035</v>
      </c>
      <c r="E263" s="85"/>
      <c r="F263" s="84" t="s">
        <v>216</v>
      </c>
      <c r="G263" s="86">
        <f t="shared" si="89"/>
        <v>3.8</v>
      </c>
      <c r="H263" s="105">
        <f t="shared" si="90"/>
        <v>0</v>
      </c>
      <c r="I263" s="86">
        <v>3.8</v>
      </c>
      <c r="J263" s="87">
        <f t="shared" si="91"/>
        <v>0</v>
      </c>
      <c r="K263" s="88">
        <v>0.39</v>
      </c>
      <c r="L263" s="89">
        <f t="shared" si="92"/>
        <v>0</v>
      </c>
    </row>
    <row r="264" spans="1:78" s="71" customFormat="1" ht="12.75" customHeight="1" x14ac:dyDescent="0.2">
      <c r="A264" s="93"/>
      <c r="B264" s="98" t="s">
        <v>108</v>
      </c>
      <c r="C264" s="83" t="s">
        <v>1036</v>
      </c>
      <c r="D264" s="12" t="s">
        <v>1037</v>
      </c>
      <c r="E264" s="85"/>
      <c r="F264" s="84" t="s">
        <v>216</v>
      </c>
      <c r="G264" s="86">
        <f t="shared" si="89"/>
        <v>4.92</v>
      </c>
      <c r="H264" s="105">
        <f t="shared" si="90"/>
        <v>0</v>
      </c>
      <c r="I264" s="86">
        <v>4.92</v>
      </c>
      <c r="J264" s="87">
        <f t="shared" si="91"/>
        <v>0</v>
      </c>
      <c r="K264" s="88">
        <v>0.45</v>
      </c>
      <c r="L264" s="89">
        <f t="shared" si="92"/>
        <v>0</v>
      </c>
    </row>
    <row r="265" spans="1:78" s="71" customFormat="1" ht="12.75" customHeight="1" x14ac:dyDescent="0.2">
      <c r="A265" s="93"/>
      <c r="B265" s="98" t="s">
        <v>108</v>
      </c>
      <c r="C265" s="83" t="s">
        <v>1038</v>
      </c>
      <c r="D265" s="12" t="s">
        <v>1039</v>
      </c>
      <c r="E265" s="85"/>
      <c r="F265" s="84" t="s">
        <v>216</v>
      </c>
      <c r="G265" s="86">
        <f t="shared" si="89"/>
        <v>6.08</v>
      </c>
      <c r="H265" s="105">
        <f t="shared" si="90"/>
        <v>0</v>
      </c>
      <c r="I265" s="86">
        <v>6.08</v>
      </c>
      <c r="J265" s="87">
        <f t="shared" si="91"/>
        <v>0</v>
      </c>
      <c r="K265" s="88">
        <v>0.57999999999999996</v>
      </c>
      <c r="L265" s="89">
        <f t="shared" si="92"/>
        <v>0</v>
      </c>
    </row>
    <row r="266" spans="1:78" s="71" customFormat="1" ht="12.75" customHeight="1" x14ac:dyDescent="0.2">
      <c r="A266" s="93"/>
      <c r="B266" s="98" t="s">
        <v>108</v>
      </c>
      <c r="C266" s="83" t="s">
        <v>1040</v>
      </c>
      <c r="D266" s="12" t="s">
        <v>1041</v>
      </c>
      <c r="E266" s="85"/>
      <c r="F266" s="84" t="s">
        <v>216</v>
      </c>
      <c r="G266" s="86">
        <f t="shared" si="89"/>
        <v>7.16</v>
      </c>
      <c r="H266" s="105">
        <f t="shared" si="90"/>
        <v>0</v>
      </c>
      <c r="I266" s="86">
        <v>7.16</v>
      </c>
      <c r="J266" s="87">
        <f t="shared" si="91"/>
        <v>0</v>
      </c>
      <c r="K266" s="88">
        <v>0.71</v>
      </c>
      <c r="L266" s="89">
        <f t="shared" si="92"/>
        <v>0</v>
      </c>
    </row>
    <row r="267" spans="1:78" ht="12.75" customHeight="1" x14ac:dyDescent="0.25">
      <c r="D267" s="72"/>
      <c r="H267" s="107"/>
      <c r="I267" s="109"/>
    </row>
    <row r="268" spans="1:78" ht="12.75" customHeight="1" x14ac:dyDescent="0.25">
      <c r="D268" s="18" t="s">
        <v>84</v>
      </c>
      <c r="H268" s="107"/>
      <c r="I268" s="109"/>
    </row>
    <row r="269" spans="1:78" s="71" customFormat="1" ht="12.75" customHeight="1" x14ac:dyDescent="0.25">
      <c r="A269" s="93"/>
      <c r="B269" s="82" t="s">
        <v>108</v>
      </c>
      <c r="C269" s="83" t="s">
        <v>556</v>
      </c>
      <c r="D269" s="12" t="s">
        <v>557</v>
      </c>
      <c r="E269" s="85"/>
      <c r="F269" s="84" t="s">
        <v>216</v>
      </c>
      <c r="G269" s="86">
        <f>I269*(1-J269)</f>
        <v>9.52</v>
      </c>
      <c r="H269" s="105">
        <f>E269*G269</f>
        <v>0</v>
      </c>
      <c r="I269" s="86">
        <v>9.52</v>
      </c>
      <c r="J269" s="87">
        <f t="shared" ref="J269" si="93">G$16/100</f>
        <v>0</v>
      </c>
      <c r="K269" s="88">
        <v>1</v>
      </c>
      <c r="L269" s="89">
        <f>E269*K269</f>
        <v>0</v>
      </c>
    </row>
    <row r="270" spans="1:78" ht="12.75" customHeight="1" x14ac:dyDescent="0.25">
      <c r="D270" s="72"/>
      <c r="H270" s="107"/>
      <c r="I270" s="109"/>
    </row>
    <row r="271" spans="1:78" ht="12.75" customHeight="1" x14ac:dyDescent="0.25">
      <c r="D271" s="18" t="s">
        <v>85</v>
      </c>
      <c r="H271" s="107"/>
      <c r="I271" s="109"/>
    </row>
    <row r="272" spans="1:78" s="71" customFormat="1" ht="12.75" customHeight="1" x14ac:dyDescent="0.2">
      <c r="A272" s="103"/>
      <c r="B272" s="104" t="s">
        <v>108</v>
      </c>
      <c r="C272" s="83" t="s">
        <v>558</v>
      </c>
      <c r="D272" s="12" t="s">
        <v>559</v>
      </c>
      <c r="E272" s="85"/>
      <c r="F272" s="84" t="s">
        <v>110</v>
      </c>
      <c r="G272" s="86">
        <f>I272*(1-J272)</f>
        <v>4.2</v>
      </c>
      <c r="H272" s="105">
        <f>E272*G272</f>
        <v>0</v>
      </c>
      <c r="I272" s="86">
        <v>4.2</v>
      </c>
      <c r="J272" s="87">
        <f t="shared" ref="J272:J273" si="94">G$16/100</f>
        <v>0</v>
      </c>
      <c r="K272" s="88">
        <v>0.05</v>
      </c>
      <c r="L272" s="89">
        <f>E272*K272</f>
        <v>0</v>
      </c>
    </row>
    <row r="273" spans="1:78" s="71" customFormat="1" ht="12.75" customHeight="1" x14ac:dyDescent="0.2">
      <c r="A273" s="81"/>
      <c r="B273" s="104" t="s">
        <v>108</v>
      </c>
      <c r="C273" s="83" t="s">
        <v>560</v>
      </c>
      <c r="D273" s="12" t="s">
        <v>561</v>
      </c>
      <c r="E273" s="85"/>
      <c r="F273" s="84" t="s">
        <v>216</v>
      </c>
      <c r="G273" s="86">
        <f>I273*(1-J273)</f>
        <v>0.72</v>
      </c>
      <c r="H273" s="105">
        <f>E273*G273</f>
        <v>0</v>
      </c>
      <c r="I273" s="86">
        <v>0.72</v>
      </c>
      <c r="J273" s="87">
        <f t="shared" si="94"/>
        <v>0</v>
      </c>
      <c r="K273" s="88">
        <v>0.01</v>
      </c>
      <c r="L273" s="89">
        <f>E273*K273</f>
        <v>0</v>
      </c>
    </row>
    <row r="274" spans="1:78" ht="12.75" customHeight="1" thickBot="1" x14ac:dyDescent="0.3">
      <c r="D274" s="72"/>
      <c r="H274" s="107"/>
    </row>
    <row r="275" spans="1:78" s="53" customFormat="1" ht="15.95" customHeight="1" thickBot="1" x14ac:dyDescent="0.3">
      <c r="A275" s="46"/>
      <c r="B275" s="47"/>
      <c r="C275" s="48"/>
      <c r="D275" s="49" t="s">
        <v>52</v>
      </c>
      <c r="E275" s="50"/>
      <c r="F275" s="50"/>
      <c r="G275" s="51"/>
      <c r="H275" s="61">
        <f>SUM(H21:H274)</f>
        <v>0</v>
      </c>
      <c r="I275" s="59"/>
      <c r="J275" s="47"/>
      <c r="K275" s="52" t="s">
        <v>31</v>
      </c>
      <c r="L275" s="54">
        <f>SUM(L21:L274)</f>
        <v>0</v>
      </c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  <c r="AB275" s="71"/>
      <c r="AC275" s="71"/>
      <c r="AD275" s="71"/>
      <c r="AE275" s="71"/>
      <c r="AF275" s="71"/>
      <c r="AG275" s="71"/>
      <c r="AH275" s="71"/>
      <c r="AI275" s="71"/>
      <c r="AJ275" s="71"/>
      <c r="AK275" s="71"/>
      <c r="AL275" s="71"/>
      <c r="AM275" s="71"/>
      <c r="AN275" s="71"/>
      <c r="AO275" s="71"/>
      <c r="AP275" s="71"/>
      <c r="AQ275" s="71"/>
      <c r="AR275" s="71"/>
      <c r="AS275" s="71"/>
      <c r="AT275" s="71"/>
      <c r="AU275" s="71"/>
      <c r="AV275" s="71"/>
      <c r="AW275" s="71"/>
      <c r="AX275" s="71"/>
      <c r="AY275" s="71"/>
      <c r="AZ275" s="71"/>
      <c r="BA275" s="71"/>
      <c r="BB275" s="71"/>
      <c r="BC275" s="71"/>
      <c r="BD275" s="71"/>
      <c r="BE275" s="71"/>
      <c r="BF275" s="71"/>
      <c r="BG275" s="71"/>
      <c r="BH275" s="71"/>
      <c r="BI275" s="71"/>
      <c r="BJ275" s="71"/>
      <c r="BK275" s="71"/>
      <c r="BL275" s="71"/>
      <c r="BM275" s="71"/>
      <c r="BN275" s="71"/>
      <c r="BO275" s="71"/>
      <c r="BP275" s="71"/>
      <c r="BQ275" s="71"/>
      <c r="BR275" s="71"/>
      <c r="BS275" s="71"/>
      <c r="BT275" s="71"/>
      <c r="BU275" s="71"/>
      <c r="BV275" s="71"/>
      <c r="BW275" s="71"/>
      <c r="BX275" s="71"/>
      <c r="BY275" s="71"/>
      <c r="BZ275" s="71"/>
    </row>
    <row r="277" spans="1:78" ht="12.75" customHeight="1" x14ac:dyDescent="0.25">
      <c r="C277" s="142" t="s">
        <v>44</v>
      </c>
      <c r="D277" s="142"/>
      <c r="E277" s="142"/>
      <c r="F277" s="142"/>
      <c r="G277" s="142"/>
      <c r="H277" s="142"/>
      <c r="I277" s="3"/>
      <c r="J277" s="45"/>
      <c r="K277" s="3"/>
      <c r="L277" s="3"/>
    </row>
    <row r="278" spans="1:78" ht="12.75" customHeight="1" thickBot="1" x14ac:dyDescent="0.3"/>
    <row r="279" spans="1:78" ht="12.75" customHeight="1" x14ac:dyDescent="0.25">
      <c r="C279" s="147" t="s">
        <v>45</v>
      </c>
      <c r="D279" s="148"/>
    </row>
    <row r="280" spans="1:78" ht="12.75" customHeight="1" x14ac:dyDescent="0.25">
      <c r="C280" s="40" t="s">
        <v>20</v>
      </c>
      <c r="D280" s="41" t="s">
        <v>46</v>
      </c>
    </row>
    <row r="281" spans="1:78" s="2" customFormat="1" ht="12.75" customHeight="1" x14ac:dyDescent="0.25">
      <c r="C281" s="42" t="s">
        <v>21</v>
      </c>
      <c r="D281" s="41" t="s">
        <v>47</v>
      </c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  <c r="AB281" s="71"/>
      <c r="AC281" s="71"/>
      <c r="AD281" s="71"/>
      <c r="AE281" s="71"/>
      <c r="AF281" s="71"/>
      <c r="AG281" s="71"/>
      <c r="AH281" s="71"/>
      <c r="AI281" s="71"/>
      <c r="AJ281" s="71"/>
      <c r="AK281" s="71"/>
      <c r="AL281" s="71"/>
      <c r="AM281" s="71"/>
      <c r="AN281" s="71"/>
      <c r="AO281" s="71"/>
      <c r="AP281" s="71"/>
      <c r="AQ281" s="71"/>
      <c r="AR281" s="71"/>
      <c r="AS281" s="71"/>
      <c r="AT281" s="71"/>
      <c r="AU281" s="71"/>
      <c r="AV281" s="71"/>
      <c r="AW281" s="71"/>
      <c r="AX281" s="71"/>
      <c r="AY281" s="71"/>
      <c r="AZ281" s="71"/>
      <c r="BA281" s="71"/>
      <c r="BB281" s="71"/>
      <c r="BC281" s="71"/>
      <c r="BD281" s="71"/>
      <c r="BE281" s="71"/>
      <c r="BF281" s="71"/>
      <c r="BG281" s="71"/>
      <c r="BH281" s="71"/>
      <c r="BI281" s="71"/>
      <c r="BJ281" s="71"/>
      <c r="BK281" s="71"/>
      <c r="BL281" s="71"/>
      <c r="BM281" s="71"/>
      <c r="BN281" s="71"/>
      <c r="BO281" s="71"/>
      <c r="BP281" s="71"/>
      <c r="BQ281" s="71"/>
      <c r="BR281" s="71"/>
      <c r="BS281" s="71"/>
      <c r="BT281" s="71"/>
      <c r="BU281" s="71"/>
      <c r="BV281" s="71"/>
      <c r="BW281" s="71"/>
      <c r="BX281" s="71"/>
      <c r="BY281" s="71"/>
      <c r="BZ281" s="71"/>
    </row>
    <row r="282" spans="1:78" s="2" customFormat="1" ht="12.75" customHeight="1" x14ac:dyDescent="0.25">
      <c r="C282" s="42" t="s">
        <v>99</v>
      </c>
      <c r="D282" s="41" t="s">
        <v>100</v>
      </c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  <c r="AB282" s="71"/>
      <c r="AC282" s="71"/>
      <c r="AD282" s="71"/>
      <c r="AE282" s="71"/>
      <c r="AF282" s="71"/>
      <c r="AG282" s="71"/>
      <c r="AH282" s="71"/>
      <c r="AI282" s="71"/>
      <c r="AJ282" s="71"/>
      <c r="AK282" s="71"/>
      <c r="AL282" s="71"/>
      <c r="AM282" s="71"/>
      <c r="AN282" s="71"/>
      <c r="AO282" s="71"/>
      <c r="AP282" s="71"/>
      <c r="AQ282" s="71"/>
      <c r="AR282" s="71"/>
      <c r="AS282" s="71"/>
      <c r="AT282" s="71"/>
      <c r="AU282" s="71"/>
      <c r="AV282" s="71"/>
      <c r="AW282" s="71"/>
      <c r="AX282" s="71"/>
      <c r="AY282" s="71"/>
      <c r="AZ282" s="71"/>
      <c r="BA282" s="71"/>
      <c r="BB282" s="71"/>
      <c r="BC282" s="71"/>
      <c r="BD282" s="71"/>
      <c r="BE282" s="71"/>
      <c r="BF282" s="71"/>
      <c r="BG282" s="71"/>
      <c r="BH282" s="71"/>
      <c r="BI282" s="71"/>
      <c r="BJ282" s="71"/>
      <c r="BK282" s="71"/>
      <c r="BL282" s="71"/>
      <c r="BM282" s="71"/>
      <c r="BN282" s="71"/>
      <c r="BO282" s="71"/>
      <c r="BP282" s="71"/>
      <c r="BQ282" s="71"/>
      <c r="BR282" s="71"/>
      <c r="BS282" s="71"/>
      <c r="BT282" s="71"/>
      <c r="BU282" s="71"/>
      <c r="BV282" s="71"/>
      <c r="BW282" s="71"/>
      <c r="BX282" s="71"/>
      <c r="BY282" s="71"/>
      <c r="BZ282" s="71"/>
    </row>
    <row r="283" spans="1:78" s="2" customFormat="1" ht="12.75" customHeight="1" x14ac:dyDescent="0.25">
      <c r="C283" s="42" t="s">
        <v>22</v>
      </c>
      <c r="D283" s="41" t="s">
        <v>48</v>
      </c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  <c r="AE283" s="71"/>
      <c r="AF283" s="71"/>
      <c r="AG283" s="71"/>
      <c r="AH283" s="71"/>
      <c r="AI283" s="71"/>
      <c r="AJ283" s="71"/>
      <c r="AK283" s="71"/>
      <c r="AL283" s="71"/>
      <c r="AM283" s="71"/>
      <c r="AN283" s="71"/>
      <c r="AO283" s="71"/>
      <c r="AP283" s="71"/>
      <c r="AQ283" s="71"/>
      <c r="AR283" s="71"/>
      <c r="AS283" s="71"/>
      <c r="AT283" s="71"/>
      <c r="AU283" s="71"/>
      <c r="AV283" s="71"/>
      <c r="AW283" s="71"/>
      <c r="AX283" s="71"/>
      <c r="AY283" s="71"/>
      <c r="AZ283" s="71"/>
      <c r="BA283" s="71"/>
      <c r="BB283" s="71"/>
      <c r="BC283" s="71"/>
      <c r="BD283" s="71"/>
      <c r="BE283" s="71"/>
      <c r="BF283" s="71"/>
      <c r="BG283" s="71"/>
      <c r="BH283" s="71"/>
      <c r="BI283" s="71"/>
      <c r="BJ283" s="71"/>
      <c r="BK283" s="71"/>
      <c r="BL283" s="71"/>
      <c r="BM283" s="71"/>
      <c r="BN283" s="71"/>
      <c r="BO283" s="71"/>
      <c r="BP283" s="71"/>
      <c r="BQ283" s="71"/>
      <c r="BR283" s="71"/>
      <c r="BS283" s="71"/>
      <c r="BT283" s="71"/>
      <c r="BU283" s="71"/>
      <c r="BV283" s="71"/>
      <c r="BW283" s="71"/>
      <c r="BX283" s="71"/>
      <c r="BY283" s="71"/>
      <c r="BZ283" s="71"/>
    </row>
    <row r="284" spans="1:78" s="2" customFormat="1" ht="12.75" customHeight="1" x14ac:dyDescent="0.25">
      <c r="C284" s="42" t="s">
        <v>23</v>
      </c>
      <c r="D284" s="41" t="s">
        <v>24</v>
      </c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  <c r="AB284" s="71"/>
      <c r="AC284" s="71"/>
      <c r="AD284" s="71"/>
      <c r="AE284" s="71"/>
      <c r="AF284" s="71"/>
      <c r="AG284" s="71"/>
      <c r="AH284" s="71"/>
      <c r="AI284" s="71"/>
      <c r="AJ284" s="71"/>
      <c r="AK284" s="71"/>
      <c r="AL284" s="71"/>
      <c r="AM284" s="71"/>
      <c r="AN284" s="71"/>
      <c r="AO284" s="71"/>
      <c r="AP284" s="71"/>
      <c r="AQ284" s="71"/>
      <c r="AR284" s="71"/>
      <c r="AS284" s="71"/>
      <c r="AT284" s="71"/>
      <c r="AU284" s="71"/>
      <c r="AV284" s="71"/>
      <c r="AW284" s="71"/>
      <c r="AX284" s="71"/>
      <c r="AY284" s="71"/>
      <c r="AZ284" s="71"/>
      <c r="BA284" s="71"/>
      <c r="BB284" s="71"/>
      <c r="BC284" s="71"/>
      <c r="BD284" s="71"/>
      <c r="BE284" s="71"/>
      <c r="BF284" s="71"/>
      <c r="BG284" s="71"/>
      <c r="BH284" s="71"/>
      <c r="BI284" s="71"/>
      <c r="BJ284" s="71"/>
      <c r="BK284" s="71"/>
      <c r="BL284" s="71"/>
      <c r="BM284" s="71"/>
      <c r="BN284" s="71"/>
      <c r="BO284" s="71"/>
      <c r="BP284" s="71"/>
      <c r="BQ284" s="71"/>
      <c r="BR284" s="71"/>
      <c r="BS284" s="71"/>
      <c r="BT284" s="71"/>
      <c r="BU284" s="71"/>
      <c r="BV284" s="71"/>
      <c r="BW284" s="71"/>
      <c r="BX284" s="71"/>
      <c r="BY284" s="71"/>
      <c r="BZ284" s="71"/>
    </row>
    <row r="285" spans="1:78" s="2" customFormat="1" ht="12.75" customHeight="1" x14ac:dyDescent="0.25">
      <c r="C285" s="42" t="s">
        <v>25</v>
      </c>
      <c r="D285" s="41" t="s">
        <v>26</v>
      </c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  <c r="AB285" s="71"/>
      <c r="AC285" s="71"/>
      <c r="AD285" s="71"/>
      <c r="AE285" s="71"/>
      <c r="AF285" s="71"/>
      <c r="AG285" s="71"/>
      <c r="AH285" s="71"/>
      <c r="AI285" s="71"/>
      <c r="AJ285" s="71"/>
      <c r="AK285" s="71"/>
      <c r="AL285" s="71"/>
      <c r="AM285" s="71"/>
      <c r="AN285" s="71"/>
      <c r="AO285" s="71"/>
      <c r="AP285" s="71"/>
      <c r="AQ285" s="71"/>
      <c r="AR285" s="71"/>
      <c r="AS285" s="71"/>
      <c r="AT285" s="71"/>
      <c r="AU285" s="71"/>
      <c r="AV285" s="71"/>
      <c r="AW285" s="71"/>
      <c r="AX285" s="71"/>
      <c r="AY285" s="71"/>
      <c r="AZ285" s="71"/>
      <c r="BA285" s="71"/>
      <c r="BB285" s="71"/>
      <c r="BC285" s="71"/>
      <c r="BD285" s="71"/>
      <c r="BE285" s="71"/>
      <c r="BF285" s="71"/>
      <c r="BG285" s="71"/>
      <c r="BH285" s="71"/>
      <c r="BI285" s="71"/>
      <c r="BJ285" s="71"/>
      <c r="BK285" s="71"/>
      <c r="BL285" s="71"/>
      <c r="BM285" s="71"/>
      <c r="BN285" s="71"/>
      <c r="BO285" s="71"/>
      <c r="BP285" s="71"/>
      <c r="BQ285" s="71"/>
      <c r="BR285" s="71"/>
      <c r="BS285" s="71"/>
      <c r="BT285" s="71"/>
      <c r="BU285" s="71"/>
      <c r="BV285" s="71"/>
      <c r="BW285" s="71"/>
      <c r="BX285" s="71"/>
      <c r="BY285" s="71"/>
      <c r="BZ285" s="71"/>
    </row>
    <row r="286" spans="1:78" s="2" customFormat="1" ht="12.75" customHeight="1" x14ac:dyDescent="0.25">
      <c r="C286" s="42" t="s">
        <v>27</v>
      </c>
      <c r="D286" s="41" t="s">
        <v>28</v>
      </c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  <c r="AB286" s="71"/>
      <c r="AC286" s="71"/>
      <c r="AD286" s="71"/>
      <c r="AE286" s="71"/>
      <c r="AF286" s="71"/>
      <c r="AG286" s="71"/>
      <c r="AH286" s="71"/>
      <c r="AI286" s="71"/>
      <c r="AJ286" s="71"/>
      <c r="AK286" s="71"/>
      <c r="AL286" s="71"/>
      <c r="AM286" s="71"/>
      <c r="AN286" s="71"/>
      <c r="AO286" s="71"/>
      <c r="AP286" s="71"/>
      <c r="AQ286" s="71"/>
      <c r="AR286" s="71"/>
      <c r="AS286" s="71"/>
      <c r="AT286" s="71"/>
      <c r="AU286" s="71"/>
      <c r="AV286" s="71"/>
      <c r="AW286" s="71"/>
      <c r="AX286" s="71"/>
      <c r="AY286" s="71"/>
      <c r="AZ286" s="71"/>
      <c r="BA286" s="71"/>
      <c r="BB286" s="71"/>
      <c r="BC286" s="71"/>
      <c r="BD286" s="71"/>
      <c r="BE286" s="71"/>
      <c r="BF286" s="71"/>
      <c r="BG286" s="71"/>
      <c r="BH286" s="71"/>
      <c r="BI286" s="71"/>
      <c r="BJ286" s="71"/>
      <c r="BK286" s="71"/>
      <c r="BL286" s="71"/>
      <c r="BM286" s="71"/>
      <c r="BN286" s="71"/>
      <c r="BO286" s="71"/>
      <c r="BP286" s="71"/>
      <c r="BQ286" s="71"/>
      <c r="BR286" s="71"/>
      <c r="BS286" s="71"/>
      <c r="BT286" s="71"/>
      <c r="BU286" s="71"/>
      <c r="BV286" s="71"/>
      <c r="BW286" s="71"/>
      <c r="BX286" s="71"/>
      <c r="BY286" s="71"/>
      <c r="BZ286" s="71"/>
    </row>
    <row r="287" spans="1:78" s="2" customFormat="1" ht="12.75" customHeight="1" x14ac:dyDescent="0.25">
      <c r="C287" s="42" t="s">
        <v>29</v>
      </c>
      <c r="D287" s="41" t="s">
        <v>101</v>
      </c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  <c r="AB287" s="71"/>
      <c r="AC287" s="71"/>
      <c r="AD287" s="71"/>
      <c r="AE287" s="71"/>
      <c r="AF287" s="71"/>
      <c r="AG287" s="71"/>
      <c r="AH287" s="71"/>
      <c r="AI287" s="71"/>
      <c r="AJ287" s="71"/>
      <c r="AK287" s="71"/>
      <c r="AL287" s="71"/>
      <c r="AM287" s="71"/>
      <c r="AN287" s="71"/>
      <c r="AO287" s="71"/>
      <c r="AP287" s="71"/>
      <c r="AQ287" s="71"/>
      <c r="AR287" s="71"/>
      <c r="AS287" s="71"/>
      <c r="AT287" s="71"/>
      <c r="AU287" s="71"/>
      <c r="AV287" s="71"/>
      <c r="AW287" s="71"/>
      <c r="AX287" s="71"/>
      <c r="AY287" s="71"/>
      <c r="AZ287" s="71"/>
      <c r="BA287" s="71"/>
      <c r="BB287" s="71"/>
      <c r="BC287" s="71"/>
      <c r="BD287" s="71"/>
      <c r="BE287" s="71"/>
      <c r="BF287" s="71"/>
      <c r="BG287" s="71"/>
      <c r="BH287" s="71"/>
      <c r="BI287" s="71"/>
      <c r="BJ287" s="71"/>
      <c r="BK287" s="71"/>
      <c r="BL287" s="71"/>
      <c r="BM287" s="71"/>
      <c r="BN287" s="71"/>
      <c r="BO287" s="71"/>
      <c r="BP287" s="71"/>
      <c r="BQ287" s="71"/>
      <c r="BR287" s="71"/>
      <c r="BS287" s="71"/>
      <c r="BT287" s="71"/>
      <c r="BU287" s="71"/>
      <c r="BV287" s="71"/>
      <c r="BW287" s="71"/>
      <c r="BX287" s="71"/>
      <c r="BY287" s="71"/>
      <c r="BZ287" s="71"/>
    </row>
    <row r="288" spans="1:78" s="2" customFormat="1" ht="12.75" customHeight="1" thickBot="1" x14ac:dyDescent="0.3">
      <c r="C288" s="43" t="s">
        <v>30</v>
      </c>
      <c r="D288" s="44" t="s">
        <v>49</v>
      </c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  <c r="AB288" s="71"/>
      <c r="AC288" s="71"/>
      <c r="AD288" s="71"/>
      <c r="AE288" s="71"/>
      <c r="AF288" s="71"/>
      <c r="AG288" s="71"/>
      <c r="AH288" s="71"/>
      <c r="AI288" s="71"/>
      <c r="AJ288" s="71"/>
      <c r="AK288" s="71"/>
      <c r="AL288" s="71"/>
      <c r="AM288" s="71"/>
      <c r="AN288" s="71"/>
      <c r="AO288" s="71"/>
      <c r="AP288" s="71"/>
      <c r="AQ288" s="71"/>
      <c r="AR288" s="71"/>
      <c r="AS288" s="71"/>
      <c r="AT288" s="71"/>
      <c r="AU288" s="71"/>
      <c r="AV288" s="71"/>
      <c r="AW288" s="71"/>
      <c r="AX288" s="71"/>
      <c r="AY288" s="71"/>
      <c r="AZ288" s="71"/>
      <c r="BA288" s="71"/>
      <c r="BB288" s="71"/>
      <c r="BC288" s="71"/>
      <c r="BD288" s="71"/>
      <c r="BE288" s="71"/>
      <c r="BF288" s="71"/>
      <c r="BG288" s="71"/>
      <c r="BH288" s="71"/>
      <c r="BI288" s="71"/>
      <c r="BJ288" s="71"/>
      <c r="BK288" s="71"/>
      <c r="BL288" s="71"/>
      <c r="BM288" s="71"/>
      <c r="BN288" s="71"/>
      <c r="BO288" s="71"/>
      <c r="BP288" s="71"/>
      <c r="BQ288" s="71"/>
      <c r="BR288" s="71"/>
      <c r="BS288" s="71"/>
      <c r="BT288" s="71"/>
      <c r="BU288" s="71"/>
      <c r="BV288" s="71"/>
      <c r="BW288" s="71"/>
      <c r="BX288" s="71"/>
      <c r="BY288" s="71"/>
      <c r="BZ288" s="71"/>
    </row>
    <row r="290" spans="3:78" ht="12.75" customHeight="1" x14ac:dyDescent="0.25">
      <c r="C290" s="3" t="s">
        <v>40</v>
      </c>
    </row>
    <row r="291" spans="3:78" ht="12.75" customHeight="1" x14ac:dyDescent="0.25">
      <c r="C291" s="62" t="s">
        <v>57</v>
      </c>
    </row>
    <row r="292" spans="3:78" ht="12.75" customHeight="1" x14ac:dyDescent="0.25">
      <c r="C292" s="137" t="s">
        <v>58</v>
      </c>
      <c r="D292" s="137"/>
    </row>
    <row r="293" spans="3:78" s="2" customFormat="1" ht="12.75" customHeight="1" x14ac:dyDescent="0.25">
      <c r="C293" s="64" t="s">
        <v>51</v>
      </c>
      <c r="D293" s="63"/>
      <c r="E293" s="63"/>
      <c r="F293" s="63"/>
      <c r="G293" s="63"/>
      <c r="H293" s="63"/>
      <c r="I293" s="63"/>
      <c r="J293" s="63"/>
      <c r="K293" s="63"/>
      <c r="L293" s="63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G293" s="71"/>
      <c r="AH293" s="71"/>
      <c r="AI293" s="71"/>
      <c r="AJ293" s="71"/>
      <c r="AK293" s="71"/>
      <c r="AL293" s="71"/>
      <c r="AM293" s="71"/>
      <c r="AN293" s="71"/>
      <c r="AO293" s="71"/>
      <c r="AP293" s="71"/>
      <c r="AQ293" s="71"/>
      <c r="AR293" s="71"/>
      <c r="AS293" s="71"/>
      <c r="AT293" s="71"/>
      <c r="AU293" s="71"/>
      <c r="AV293" s="71"/>
      <c r="AW293" s="71"/>
      <c r="AX293" s="71"/>
      <c r="AY293" s="71"/>
      <c r="AZ293" s="71"/>
      <c r="BA293" s="71"/>
      <c r="BB293" s="71"/>
      <c r="BC293" s="71"/>
      <c r="BD293" s="71"/>
      <c r="BE293" s="71"/>
      <c r="BF293" s="71"/>
      <c r="BG293" s="71"/>
      <c r="BH293" s="71"/>
      <c r="BI293" s="71"/>
      <c r="BJ293" s="71"/>
      <c r="BK293" s="71"/>
      <c r="BL293" s="71"/>
      <c r="BM293" s="71"/>
      <c r="BN293" s="71"/>
      <c r="BO293" s="71"/>
      <c r="BP293" s="71"/>
      <c r="BQ293" s="71"/>
      <c r="BR293" s="71"/>
      <c r="BS293" s="71"/>
      <c r="BT293" s="71"/>
      <c r="BU293" s="71"/>
      <c r="BV293" s="71"/>
      <c r="BW293" s="71"/>
      <c r="BX293" s="71"/>
      <c r="BY293" s="71"/>
      <c r="BZ293" s="71"/>
    </row>
    <row r="295" spans="3:78" ht="12.75" customHeight="1" x14ac:dyDescent="0.25">
      <c r="C295" s="3" t="s">
        <v>50</v>
      </c>
      <c r="D295" s="3"/>
      <c r="E295" s="3"/>
      <c r="F295" s="3"/>
      <c r="G295" s="3"/>
      <c r="H295" s="3"/>
    </row>
  </sheetData>
  <mergeCells count="11">
    <mergeCell ref="E16:F16"/>
    <mergeCell ref="G1:H3"/>
    <mergeCell ref="C13:D14"/>
    <mergeCell ref="E13:J13"/>
    <mergeCell ref="E14:F14"/>
    <mergeCell ref="E15:F15"/>
    <mergeCell ref="C292:D292"/>
    <mergeCell ref="C279:D279"/>
    <mergeCell ref="E17:F17"/>
    <mergeCell ref="E18:F18"/>
    <mergeCell ref="C277:H277"/>
  </mergeCells>
  <hyperlinks>
    <hyperlink ref="G1:H3" r:id="rId1" display="https://www.arkys.cz/cs/" xr:uid="{B260F42E-7A3D-47D5-869A-B852EE0F96C6}"/>
    <hyperlink ref="C292" r:id="rId2" display="Podmienky dopravy systému MERKUR 2 ZADARMO nájdete na: www.arkys.cz/cs/doprava" xr:uid="{3F574C5F-B013-4696-B322-C82E42286AD8}"/>
    <hyperlink ref="B23" r:id="rId3" location="item2882" xr:uid="{FFB0F223-5A60-485C-B523-DC6E144BA89B}"/>
    <hyperlink ref="B25" r:id="rId4" location="item2884" xr:uid="{2CFC177D-F6FA-43BE-90B3-B94EBB63B457}"/>
    <hyperlink ref="B26" r:id="rId5" location="item2884" xr:uid="{18906053-8121-4964-8945-2F50B51EC34A}"/>
    <hyperlink ref="B27" r:id="rId6" location="item2884" xr:uid="{E2A83007-5C3F-45EC-B6A4-5F018693193F}"/>
    <hyperlink ref="B28" r:id="rId7" location="item2884" xr:uid="{85B88CB5-62D4-49E8-8CD0-64CDAD3789D0}"/>
    <hyperlink ref="B29" r:id="rId8" location="item2884" xr:uid="{15409DBF-C97D-401D-82BD-7F10774FE509}"/>
    <hyperlink ref="B30" r:id="rId9" location="item2884" xr:uid="{237CCE77-9C84-4621-BC58-F4648455F958}"/>
    <hyperlink ref="B32" r:id="rId10" location="item2885" xr:uid="{94BC1A7B-CB93-4927-9247-85B53648E9C0}"/>
    <hyperlink ref="B33" r:id="rId11" location="item2885" xr:uid="{DBB41431-72C2-444A-BC3D-9FEF7DACB453}"/>
    <hyperlink ref="B34" r:id="rId12" location="item2885" xr:uid="{9FBD438E-CA97-476D-992D-D17E7F5C9DCA}"/>
    <hyperlink ref="B35" r:id="rId13" location="item2885" xr:uid="{346B2A3F-1583-44D6-8049-0823397D5D8C}"/>
    <hyperlink ref="B36" r:id="rId14" location="item2885" xr:uid="{71D7E62D-587B-4E89-9BB3-EA784D88883B}"/>
    <hyperlink ref="B37" r:id="rId15" location="item2885" xr:uid="{BC9DA527-C845-48F2-93C1-59335C51C638}"/>
    <hyperlink ref="B40" r:id="rId16" location="item2888" xr:uid="{C7129F2E-B3C7-43C2-99B9-731398BC3870}"/>
    <hyperlink ref="B42" r:id="rId17" location="item2889" xr:uid="{F30BDB6B-E292-4EA7-9E4D-895A2719879B}"/>
    <hyperlink ref="B43" r:id="rId18" location="item2889" xr:uid="{B2CCC869-41FC-4A0A-AFAD-8F1267B34C49}"/>
    <hyperlink ref="B44" r:id="rId19" location="item2889" xr:uid="{51A8273E-5622-4D07-92E1-0D042B2AEB2C}"/>
    <hyperlink ref="B45" r:id="rId20" location="item2889" xr:uid="{0A5559C4-805F-4E5B-9C15-E46D53EFBABA}"/>
    <hyperlink ref="B46" r:id="rId21" location="item2889" xr:uid="{C28A0879-C8C3-4776-AB32-AFB3E25A3053}"/>
    <hyperlink ref="B47" r:id="rId22" location="item2889" xr:uid="{E4082F35-E4F3-4632-9405-D93596E64623}"/>
    <hyperlink ref="B49" r:id="rId23" location="item2892" xr:uid="{68AC3BD4-821E-491A-9CD8-7D695CFF8B2F}"/>
    <hyperlink ref="B50" r:id="rId24" location="item2892" xr:uid="{BE5D9ABC-C8C3-4EFC-B064-2BFEF847D5A4}"/>
    <hyperlink ref="B51" r:id="rId25" location="item2892" xr:uid="{AF16B5DE-31CA-469B-9088-4397913FC995}"/>
    <hyperlink ref="B52" r:id="rId26" location="item2892" xr:uid="{B69FC5C9-7333-4A9D-A9C0-BDE66FCD8373}"/>
    <hyperlink ref="B53" r:id="rId27" location="item2892" xr:uid="{E9EA96A5-D003-4480-9BB2-19CB50C45DA1}"/>
    <hyperlink ref="B54" r:id="rId28" location="item2892" xr:uid="{4BF9CB1E-1025-49EC-AF76-50D7909F6E89}"/>
    <hyperlink ref="B57" r:id="rId29" location="item2854" xr:uid="{DE5AFB5E-E426-4B52-9155-160D516801B6}"/>
    <hyperlink ref="B58:B63" r:id="rId30" location="item2854" display="www" xr:uid="{F1476E2D-2694-4239-ADF1-ACEE5530C8EC}"/>
    <hyperlink ref="B66" r:id="rId31" location="item2855" xr:uid="{A4056E1D-C035-4F3A-98C5-CB6BCC867436}"/>
    <hyperlink ref="B67:B68" r:id="rId32" location="item2855" display="www" xr:uid="{0C9BEC36-FFCB-462B-8D55-04DCD1036E5C}"/>
    <hyperlink ref="B71" r:id="rId33" location="item2837" xr:uid="{21CDD151-E1AD-4BAE-B5F5-5072780D42C6}"/>
    <hyperlink ref="B72" r:id="rId34" location="item2840" xr:uid="{86AD95A5-E57D-4CAC-B3B1-1027A7289AE2}"/>
    <hyperlink ref="B73" r:id="rId35" location="item2833" xr:uid="{23D666E6-1BD8-4C62-86FF-50F0EE8FA018}"/>
    <hyperlink ref="B74" r:id="rId36" location="item2833" xr:uid="{8E258121-6C01-4AE2-AFA2-AA0F2FD03698}"/>
    <hyperlink ref="B75" r:id="rId37" location="item2833" xr:uid="{7EF84B28-7D48-484E-8640-DC90BC1A0ED3}"/>
    <hyperlink ref="B76" r:id="rId38" location="item2834" xr:uid="{34C8E569-492D-4108-8D2D-D5C03EABE02A}"/>
    <hyperlink ref="B77" r:id="rId39" location="item2834" xr:uid="{7570EDBD-851C-4E80-BC69-E093CFFCF998}"/>
    <hyperlink ref="B78" r:id="rId40" location="item2835" xr:uid="{A807E43B-0C4E-425E-BA13-BFEA2ABF1EB0}"/>
    <hyperlink ref="B79" r:id="rId41" location="item2835" xr:uid="{66B3A5E1-DAFA-44C9-8F30-0F956A8EEBDB}"/>
    <hyperlink ref="B80" r:id="rId42" location="item2836" xr:uid="{DBF39D4A-91CF-475E-A0A6-770FA6E254C2}"/>
    <hyperlink ref="B81" r:id="rId43" location="item2836" xr:uid="{0167EC99-5065-46F0-BAB6-9A4304DA2066}"/>
    <hyperlink ref="B82" r:id="rId44" location="item2839" xr:uid="{1BF8B8B7-4CF9-431F-868D-F1B753B2CD59}"/>
    <hyperlink ref="B83" r:id="rId45" location="item2839" xr:uid="{E2567B5A-4ECA-4D34-BC67-5D26CCA0B5CF}"/>
    <hyperlink ref="B84:B85" r:id="rId46" location="item2838" display="www" xr:uid="{BE5B91D5-BAE3-46FE-A1E7-206A636837FE}"/>
    <hyperlink ref="B88" r:id="rId47" location="item2861" xr:uid="{A30BCD1B-D75B-4833-B9D2-AFF71BEE890C}"/>
    <hyperlink ref="B90" r:id="rId48" location="item2861" xr:uid="{7B488229-BDCD-4CC4-AF2E-236247D8BEA2}"/>
    <hyperlink ref="B91" r:id="rId49" location="item2861" xr:uid="{2D08F468-0478-4C00-9FE5-406EF634977F}"/>
    <hyperlink ref="B92" r:id="rId50" location="item2861" xr:uid="{E21448C6-6D0F-42AE-8101-F3E9C0196FF7}"/>
    <hyperlink ref="B93" r:id="rId51" location="item2861" xr:uid="{3D341AB9-B0E4-468B-8BD6-B7A67ECF96DE}"/>
    <hyperlink ref="B94" r:id="rId52" location="item2861" xr:uid="{B4756902-E1C4-4BDF-91C9-61FFFEF8A326}"/>
    <hyperlink ref="B95" r:id="rId53" location="item2861" xr:uid="{735E770A-9B71-420A-9CC6-A2EF9BCAB526}"/>
    <hyperlink ref="B97" r:id="rId54" location="item2861" xr:uid="{F1774DF0-AA40-40FF-9DE6-CA593E98C5D2}"/>
    <hyperlink ref="B98" r:id="rId55" location="item2861" xr:uid="{07C7651E-EA49-448F-8164-532B1F270417}"/>
    <hyperlink ref="B99" r:id="rId56" location="item2861" xr:uid="{ABF3178D-4325-4150-9F02-AA4283E02BB9}"/>
    <hyperlink ref="B100:B102" r:id="rId57" location="item2861" display="www" xr:uid="{3AE124EC-C95B-42E5-9DC5-531D475071FD}"/>
    <hyperlink ref="B105" r:id="rId58" location="item2856" xr:uid="{C41B5559-7C4F-44EA-A4DC-2F3B8BA0DA97}"/>
    <hyperlink ref="B106:B110" r:id="rId59" location="item2856" display="www" xr:uid="{1390EDC4-24C3-40FE-8B24-4F2863B98D28}"/>
    <hyperlink ref="B113:B127" r:id="rId60" location="item2863" display="www" xr:uid="{46D2270A-D9CD-4AB6-BAC1-D1E35ACE9C98}"/>
    <hyperlink ref="B130" r:id="rId61" location="item2858" xr:uid="{7E217DD4-4856-40FB-B152-AE681E227E4E}"/>
    <hyperlink ref="B131:B135" r:id="rId62" location="item2858" display="www" xr:uid="{91FE7C2B-C3D0-4E7D-8C4B-FFA27527909E}"/>
    <hyperlink ref="B138:B152" r:id="rId63" location="item2864" display="www" xr:uid="{98061CA1-8A98-4837-9B84-1D9085654B73}"/>
    <hyperlink ref="B155" r:id="rId64" location="item2859" xr:uid="{30EB9DD1-5E31-4D21-A75F-ADCA93787300}"/>
    <hyperlink ref="B156:B160" r:id="rId65" location="item2859" display="www" xr:uid="{52195F11-AE1D-4B9B-A607-2D873C5D925C}"/>
    <hyperlink ref="B163:B168" r:id="rId66" location="item2862" display="www" xr:uid="{67A45B92-8DEE-4151-BE78-CE11EBB47E99}"/>
    <hyperlink ref="B170:B175" r:id="rId67" location="item2862" display="www" xr:uid="{BBB3C211-87C3-4E10-A49D-7CAADB405A14}"/>
    <hyperlink ref="B178" r:id="rId68" location="item2857" xr:uid="{C9E5E5C6-0FD5-4710-8A6F-FD9F1BD0C5CD}"/>
    <hyperlink ref="B179:B183" r:id="rId69" location="item2857" display="www" xr:uid="{C857227F-7199-4265-8649-C9704FD880F9}"/>
    <hyperlink ref="B186:B200" r:id="rId70" location="item2865" display="www" xr:uid="{0ED765F4-F926-48B4-BB01-3A65EF658FBE}"/>
    <hyperlink ref="B203" r:id="rId71" location="item2860" xr:uid="{EF8C3687-E2F0-4387-9C34-BB92380772AA}"/>
    <hyperlink ref="B204:B208" r:id="rId72" location="item2860" display="www" xr:uid="{9AA6FC2C-FE2E-4EAD-8D1C-E883ACF80857}"/>
    <hyperlink ref="B211:B217" r:id="rId73" location="item2866" display="www" xr:uid="{B976C94D-436F-43B8-AE25-40B88170F529}"/>
    <hyperlink ref="B220" r:id="rId74" location="item2912" xr:uid="{058432F3-A9B2-4B36-8A6C-1B68CF9CD96C}"/>
    <hyperlink ref="B223" r:id="rId75" location="item2910" xr:uid="{4ABEEEE4-6EAB-4938-ACBA-30377C8BD551}"/>
    <hyperlink ref="B224:B225" r:id="rId76" location="item2910" display="www" xr:uid="{EF73717C-3EBD-4FEE-AD66-A9556374D081}"/>
    <hyperlink ref="B228" r:id="rId77" location="item2911" xr:uid="{1ABBBD97-4486-425F-9EB5-636142D79305}"/>
    <hyperlink ref="B229:B230" r:id="rId78" location="item2911" display="www" xr:uid="{5B81087A-B9D3-403B-A007-816CB2A94734}"/>
    <hyperlink ref="B233" r:id="rId79" location="item2845" xr:uid="{CBF24763-48A0-43FA-9212-99B09D2F0114}"/>
    <hyperlink ref="B234:B239" r:id="rId80" location="item2845" display="www" xr:uid="{C8C9D849-1225-45D6-9161-7D145DE4ED0B}"/>
    <hyperlink ref="B240" r:id="rId81" location="item2914" xr:uid="{EA26C230-01AB-411A-B800-884554A398EB}"/>
    <hyperlink ref="B241" r:id="rId82" location="item2914" xr:uid="{288853BA-B656-4979-B3CC-3B387DF62AC6}"/>
    <hyperlink ref="B244" r:id="rId83" location="item2849" xr:uid="{3A310BFF-9B14-4610-912E-C6CEC115ACD6}"/>
    <hyperlink ref="B245:B247" r:id="rId84" location="item2849" display="www" xr:uid="{C0FAD055-35FD-45F0-8BA1-FBECA8A8379C}"/>
    <hyperlink ref="B248" r:id="rId85" location="item2850" xr:uid="{1B56A7C6-36B6-49D2-86C8-E724B29CFE76}"/>
    <hyperlink ref="B251" r:id="rId86" location="item2867" xr:uid="{F4947B5C-BD1F-4BD9-8683-3C7ABD223D1E}"/>
    <hyperlink ref="B252:B256" r:id="rId87" location="item2867" display="www" xr:uid="{CA2D9E20-7408-4A9F-B873-3DEAB3511FCE}"/>
    <hyperlink ref="B257" r:id="rId88" location="item2869" xr:uid="{B3359A72-3D74-4EFA-A14B-8AC81D7F4D5D}"/>
    <hyperlink ref="B258" r:id="rId89" location="item2868" xr:uid="{747E5C59-11CC-4EF7-8CF8-77B14AEEEABA}"/>
    <hyperlink ref="B261" r:id="rId90" location="item2851" xr:uid="{D26EA7F0-0101-409B-A6FC-BE84863CB1BB}"/>
    <hyperlink ref="B262:B266" r:id="rId91" location="item2851" display="www" xr:uid="{97D094ED-E12F-4C54-9463-F10570AEC987}"/>
    <hyperlink ref="B269" r:id="rId92" location="item2848" xr:uid="{9A871DF9-ABDC-4BD5-BBE3-15CA7B54BF2F}"/>
    <hyperlink ref="B272" r:id="rId93" location="item2853" xr:uid="{85E67E61-E063-44AB-B4C1-110C73F7B679}"/>
    <hyperlink ref="B273" r:id="rId94" location="item2852" xr:uid="{445AC769-F55F-445B-B1A7-7E07BD3DF6CB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95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1BAF9-79BE-40F3-8AA0-06F7B3DC82C1}">
  <sheetPr>
    <tabColor theme="9"/>
  </sheetPr>
  <dimension ref="A1:BZ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49" t="e" vm="1">
        <v>#VALUE!</v>
      </c>
      <c r="H1" s="149"/>
    </row>
    <row r="2" spans="1:78" ht="20.100000000000001" customHeight="1" x14ac:dyDescent="0.25">
      <c r="B2" s="4"/>
      <c r="D2" s="65" t="s">
        <v>87</v>
      </c>
      <c r="E2" s="15"/>
      <c r="G2" s="149"/>
      <c r="H2" s="149"/>
      <c r="I2" s="3"/>
      <c r="J2" s="3"/>
    </row>
    <row r="3" spans="1:78" ht="20.100000000000001" customHeight="1" x14ac:dyDescent="0.25">
      <c r="B3" s="4"/>
      <c r="D3" s="66" t="s">
        <v>106</v>
      </c>
      <c r="E3" s="14"/>
      <c r="F3" s="5"/>
      <c r="G3" s="149"/>
      <c r="H3" s="149"/>
      <c r="I3" s="3"/>
      <c r="J3" s="3"/>
      <c r="K3" s="6"/>
      <c r="L3" s="6"/>
    </row>
    <row r="4" spans="1:78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105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28" t="s">
        <v>17</v>
      </c>
      <c r="D16" s="30" t="s">
        <v>53</v>
      </c>
      <c r="E16" s="159" t="s">
        <v>8</v>
      </c>
      <c r="F16" s="160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22" t="s">
        <v>4</v>
      </c>
      <c r="D17" s="31" t="s">
        <v>54</v>
      </c>
      <c r="E17" s="157" t="s">
        <v>8</v>
      </c>
      <c r="F17" s="158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88</v>
      </c>
    </row>
    <row r="23" spans="1:78" s="2" customFormat="1" ht="12.75" customHeight="1" x14ac:dyDescent="0.2">
      <c r="A23" s="114"/>
      <c r="B23" s="98" t="s">
        <v>108</v>
      </c>
      <c r="C23" s="99" t="s">
        <v>1042</v>
      </c>
      <c r="D23" s="12" t="s">
        <v>1043</v>
      </c>
      <c r="E23" s="97"/>
      <c r="F23" s="12" t="s">
        <v>110</v>
      </c>
      <c r="G23" s="100">
        <f>I23*(1-J23)</f>
        <v>15</v>
      </c>
      <c r="H23" s="108">
        <f>E23*G23</f>
        <v>0</v>
      </c>
      <c r="I23" s="100">
        <v>15</v>
      </c>
      <c r="J23" s="101">
        <f>G$17/100</f>
        <v>0</v>
      </c>
      <c r="K23" s="102">
        <v>2.2799999999999998</v>
      </c>
      <c r="L23" s="39">
        <f>E23*K23</f>
        <v>0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</row>
    <row r="24" spans="1:78" s="2" customFormat="1" ht="12.75" customHeight="1" x14ac:dyDescent="0.2">
      <c r="A24" s="114"/>
      <c r="B24" s="98" t="s">
        <v>108</v>
      </c>
      <c r="C24" s="99" t="s">
        <v>1044</v>
      </c>
      <c r="D24" s="12" t="s">
        <v>1045</v>
      </c>
      <c r="E24" s="97"/>
      <c r="F24" s="12" t="s">
        <v>110</v>
      </c>
      <c r="G24" s="100">
        <f t="shared" ref="G24:G33" si="0">I24*(1-J24)</f>
        <v>15.68</v>
      </c>
      <c r="H24" s="108">
        <f t="shared" ref="H24:H33" si="1">E24*G24</f>
        <v>0</v>
      </c>
      <c r="I24" s="100">
        <v>15.68</v>
      </c>
      <c r="J24" s="101">
        <f t="shared" ref="J24:J33" si="2">G$17/100</f>
        <v>0</v>
      </c>
      <c r="K24" s="102">
        <v>2.37</v>
      </c>
      <c r="L24" s="39">
        <f t="shared" ref="L24:L33" si="3">E24*K24</f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</row>
    <row r="25" spans="1:78" s="2" customFormat="1" ht="12.75" customHeight="1" x14ac:dyDescent="0.2">
      <c r="A25" s="114"/>
      <c r="B25" s="98" t="s">
        <v>108</v>
      </c>
      <c r="C25" s="99" t="s">
        <v>1046</v>
      </c>
      <c r="D25" s="12" t="s">
        <v>1047</v>
      </c>
      <c r="E25" s="97"/>
      <c r="F25" s="12" t="s">
        <v>110</v>
      </c>
      <c r="G25" s="100">
        <f t="shared" si="0"/>
        <v>16.8</v>
      </c>
      <c r="H25" s="108">
        <f t="shared" si="1"/>
        <v>0</v>
      </c>
      <c r="I25" s="100">
        <v>16.8</v>
      </c>
      <c r="J25" s="101">
        <f t="shared" si="2"/>
        <v>0</v>
      </c>
      <c r="K25" s="102">
        <v>2.5299999999999998</v>
      </c>
      <c r="L25" s="39">
        <f t="shared" si="3"/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</row>
    <row r="26" spans="1:78" s="2" customFormat="1" ht="12.75" customHeight="1" x14ac:dyDescent="0.2">
      <c r="A26" s="114"/>
      <c r="B26" s="98" t="s">
        <v>108</v>
      </c>
      <c r="C26" s="99" t="s">
        <v>1048</v>
      </c>
      <c r="D26" s="12" t="s">
        <v>1049</v>
      </c>
      <c r="E26" s="97"/>
      <c r="F26" s="12" t="s">
        <v>110</v>
      </c>
      <c r="G26" s="100">
        <f t="shared" si="0"/>
        <v>19.48</v>
      </c>
      <c r="H26" s="108">
        <f t="shared" si="1"/>
        <v>0</v>
      </c>
      <c r="I26" s="100">
        <v>19.48</v>
      </c>
      <c r="J26" s="101">
        <f t="shared" si="2"/>
        <v>0</v>
      </c>
      <c r="K26" s="102">
        <v>3</v>
      </c>
      <c r="L26" s="39">
        <f t="shared" si="3"/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</row>
    <row r="27" spans="1:78" s="2" customFormat="1" ht="12.75" customHeight="1" x14ac:dyDescent="0.2">
      <c r="A27" s="114"/>
      <c r="B27" s="98" t="s">
        <v>108</v>
      </c>
      <c r="C27" s="99" t="s">
        <v>1050</v>
      </c>
      <c r="D27" s="12" t="s">
        <v>1051</v>
      </c>
      <c r="E27" s="97"/>
      <c r="F27" s="12" t="s">
        <v>110</v>
      </c>
      <c r="G27" s="100">
        <f t="shared" si="0"/>
        <v>21.04</v>
      </c>
      <c r="H27" s="108">
        <f t="shared" si="1"/>
        <v>0</v>
      </c>
      <c r="I27" s="100">
        <v>21.04</v>
      </c>
      <c r="J27" s="101">
        <f t="shared" si="2"/>
        <v>0</v>
      </c>
      <c r="K27" s="102">
        <v>3.24</v>
      </c>
      <c r="L27" s="39">
        <f t="shared" si="3"/>
        <v>0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</row>
    <row r="28" spans="1:78" s="2" customFormat="1" ht="6.95" customHeight="1" x14ac:dyDescent="0.2">
      <c r="A28" s="114"/>
      <c r="B28" s="98"/>
      <c r="C28" s="4"/>
      <c r="D28" s="12"/>
      <c r="E28" s="10"/>
      <c r="F28" s="12"/>
      <c r="G28" s="100"/>
      <c r="H28" s="113"/>
      <c r="I28" s="100"/>
      <c r="J28" s="112"/>
      <c r="K28" s="102"/>
      <c r="L28" s="3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</row>
    <row r="29" spans="1:78" s="2" customFormat="1" ht="12.75" customHeight="1" x14ac:dyDescent="0.2">
      <c r="A29" s="114"/>
      <c r="B29" s="98" t="s">
        <v>108</v>
      </c>
      <c r="C29" s="99" t="s">
        <v>1052</v>
      </c>
      <c r="D29" s="12" t="s">
        <v>1053</v>
      </c>
      <c r="E29" s="97"/>
      <c r="F29" s="12" t="s">
        <v>110</v>
      </c>
      <c r="G29" s="100">
        <f t="shared" si="0"/>
        <v>23.56</v>
      </c>
      <c r="H29" s="108">
        <f t="shared" si="1"/>
        <v>0</v>
      </c>
      <c r="I29" s="100">
        <v>23.56</v>
      </c>
      <c r="J29" s="101">
        <f t="shared" si="2"/>
        <v>0</v>
      </c>
      <c r="K29" s="102">
        <v>3.8</v>
      </c>
      <c r="L29" s="39">
        <f t="shared" si="3"/>
        <v>0</v>
      </c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</row>
    <row r="30" spans="1:78" s="2" customFormat="1" ht="12.75" customHeight="1" x14ac:dyDescent="0.2">
      <c r="A30" s="114"/>
      <c r="B30" s="98" t="s">
        <v>108</v>
      </c>
      <c r="C30" s="99" t="s">
        <v>1054</v>
      </c>
      <c r="D30" s="12" t="s">
        <v>1055</v>
      </c>
      <c r="E30" s="97"/>
      <c r="F30" s="12" t="s">
        <v>110</v>
      </c>
      <c r="G30" s="100">
        <f t="shared" si="0"/>
        <v>24.2</v>
      </c>
      <c r="H30" s="108">
        <f t="shared" si="1"/>
        <v>0</v>
      </c>
      <c r="I30" s="100">
        <v>24.2</v>
      </c>
      <c r="J30" s="101">
        <f t="shared" si="2"/>
        <v>0</v>
      </c>
      <c r="K30" s="102">
        <v>3.88</v>
      </c>
      <c r="L30" s="39">
        <f t="shared" si="3"/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</row>
    <row r="31" spans="1:78" s="2" customFormat="1" ht="12.75" customHeight="1" x14ac:dyDescent="0.2">
      <c r="A31" s="114"/>
      <c r="B31" s="98" t="s">
        <v>108</v>
      </c>
      <c r="C31" s="99" t="s">
        <v>1056</v>
      </c>
      <c r="D31" s="12" t="s">
        <v>1057</v>
      </c>
      <c r="E31" s="97"/>
      <c r="F31" s="12" t="s">
        <v>110</v>
      </c>
      <c r="G31" s="100">
        <f t="shared" si="0"/>
        <v>25.44</v>
      </c>
      <c r="H31" s="108">
        <f t="shared" si="1"/>
        <v>0</v>
      </c>
      <c r="I31" s="100">
        <v>25.44</v>
      </c>
      <c r="J31" s="101">
        <f t="shared" si="2"/>
        <v>0</v>
      </c>
      <c r="K31" s="102">
        <v>4.05</v>
      </c>
      <c r="L31" s="39">
        <f t="shared" si="3"/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</row>
    <row r="32" spans="1:78" s="2" customFormat="1" ht="12.75" customHeight="1" x14ac:dyDescent="0.2">
      <c r="A32" s="114"/>
      <c r="B32" s="98" t="s">
        <v>108</v>
      </c>
      <c r="C32" s="99" t="s">
        <v>1058</v>
      </c>
      <c r="D32" s="12" t="s">
        <v>1059</v>
      </c>
      <c r="E32" s="97"/>
      <c r="F32" s="12" t="s">
        <v>110</v>
      </c>
      <c r="G32" s="100">
        <f t="shared" si="0"/>
        <v>28.64</v>
      </c>
      <c r="H32" s="108">
        <f t="shared" si="1"/>
        <v>0</v>
      </c>
      <c r="I32" s="100">
        <v>28.64</v>
      </c>
      <c r="J32" s="101">
        <f t="shared" si="2"/>
        <v>0</v>
      </c>
      <c r="K32" s="102">
        <v>4.5199999999999996</v>
      </c>
      <c r="L32" s="39">
        <f t="shared" si="3"/>
        <v>0</v>
      </c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</row>
    <row r="33" spans="1:78" s="2" customFormat="1" ht="12.75" customHeight="1" x14ac:dyDescent="0.2">
      <c r="A33" s="114"/>
      <c r="B33" s="98" t="s">
        <v>108</v>
      </c>
      <c r="C33" s="99" t="s">
        <v>1060</v>
      </c>
      <c r="D33" s="12" t="s">
        <v>1061</v>
      </c>
      <c r="E33" s="97"/>
      <c r="F33" s="12" t="s">
        <v>110</v>
      </c>
      <c r="G33" s="100">
        <f t="shared" si="0"/>
        <v>30.56</v>
      </c>
      <c r="H33" s="108">
        <f t="shared" si="1"/>
        <v>0</v>
      </c>
      <c r="I33" s="100">
        <v>30.56</v>
      </c>
      <c r="J33" s="101">
        <f t="shared" si="2"/>
        <v>0</v>
      </c>
      <c r="K33" s="102">
        <v>4.76</v>
      </c>
      <c r="L33" s="39">
        <f t="shared" si="3"/>
        <v>0</v>
      </c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</row>
    <row r="34" spans="1:78" ht="12.75" customHeight="1" x14ac:dyDescent="0.25">
      <c r="H34" s="107"/>
      <c r="I34" s="109"/>
    </row>
    <row r="35" spans="1:78" ht="12.75" customHeight="1" x14ac:dyDescent="0.25">
      <c r="D35" s="18" t="s">
        <v>89</v>
      </c>
      <c r="H35" s="107"/>
      <c r="I35" s="109"/>
    </row>
    <row r="36" spans="1:78" s="2" customFormat="1" ht="12.75" customHeight="1" x14ac:dyDescent="0.2">
      <c r="A36" s="96"/>
      <c r="B36" s="98" t="s">
        <v>108</v>
      </c>
      <c r="C36" s="99" t="s">
        <v>1062</v>
      </c>
      <c r="D36" s="12" t="s">
        <v>1063</v>
      </c>
      <c r="E36" s="97"/>
      <c r="F36" s="12" t="s">
        <v>110</v>
      </c>
      <c r="G36" s="100">
        <f t="shared" ref="G36:G40" si="4">I36*(1-J36)</f>
        <v>9.6</v>
      </c>
      <c r="H36" s="108">
        <f t="shared" ref="H36:H40" si="5">E36*G36</f>
        <v>0</v>
      </c>
      <c r="I36" s="100">
        <v>9.6</v>
      </c>
      <c r="J36" s="101">
        <f t="shared" ref="J36:J40" si="6">G$17/100</f>
        <v>0</v>
      </c>
      <c r="K36" s="102">
        <v>1.24</v>
      </c>
      <c r="L36" s="39">
        <f t="shared" ref="L36:L40" si="7">E36*K36</f>
        <v>0</v>
      </c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</row>
    <row r="37" spans="1:78" s="2" customFormat="1" ht="12.75" customHeight="1" x14ac:dyDescent="0.2">
      <c r="A37" s="96"/>
      <c r="B37" s="98" t="s">
        <v>108</v>
      </c>
      <c r="C37" s="99" t="s">
        <v>1064</v>
      </c>
      <c r="D37" s="12" t="s">
        <v>1065</v>
      </c>
      <c r="E37" s="97"/>
      <c r="F37" s="12" t="s">
        <v>110</v>
      </c>
      <c r="G37" s="100">
        <f t="shared" si="4"/>
        <v>11.48</v>
      </c>
      <c r="H37" s="108">
        <f t="shared" si="5"/>
        <v>0</v>
      </c>
      <c r="I37" s="100">
        <v>11.48</v>
      </c>
      <c r="J37" s="101">
        <f t="shared" si="6"/>
        <v>0</v>
      </c>
      <c r="K37" s="102">
        <v>1.52</v>
      </c>
      <c r="L37" s="39">
        <f t="shared" si="7"/>
        <v>0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</row>
    <row r="38" spans="1:78" s="2" customFormat="1" ht="12.75" customHeight="1" x14ac:dyDescent="0.2">
      <c r="A38" s="96"/>
      <c r="B38" s="98" t="s">
        <v>108</v>
      </c>
      <c r="C38" s="99" t="s">
        <v>1066</v>
      </c>
      <c r="D38" s="12" t="s">
        <v>1067</v>
      </c>
      <c r="E38" s="97"/>
      <c r="F38" s="12" t="s">
        <v>110</v>
      </c>
      <c r="G38" s="100">
        <f t="shared" si="4"/>
        <v>15.08</v>
      </c>
      <c r="H38" s="108">
        <f t="shared" si="5"/>
        <v>0</v>
      </c>
      <c r="I38" s="100">
        <v>15.08</v>
      </c>
      <c r="J38" s="101">
        <f t="shared" si="6"/>
        <v>0</v>
      </c>
      <c r="K38" s="102">
        <v>2.08</v>
      </c>
      <c r="L38" s="39">
        <f t="shared" si="7"/>
        <v>0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</row>
    <row r="39" spans="1:78" s="2" customFormat="1" ht="12.75" customHeight="1" x14ac:dyDescent="0.2">
      <c r="A39" s="96"/>
      <c r="B39" s="98" t="s">
        <v>108</v>
      </c>
      <c r="C39" s="99" t="s">
        <v>1068</v>
      </c>
      <c r="D39" s="12" t="s">
        <v>1069</v>
      </c>
      <c r="E39" s="97"/>
      <c r="F39" s="12" t="s">
        <v>110</v>
      </c>
      <c r="G39" s="100">
        <f t="shared" si="4"/>
        <v>16.12</v>
      </c>
      <c r="H39" s="108">
        <f t="shared" si="5"/>
        <v>0</v>
      </c>
      <c r="I39" s="100">
        <v>16.12</v>
      </c>
      <c r="J39" s="101">
        <f t="shared" si="6"/>
        <v>0</v>
      </c>
      <c r="K39" s="102">
        <v>3.02</v>
      </c>
      <c r="L39" s="39">
        <f t="shared" si="7"/>
        <v>0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</row>
    <row r="40" spans="1:78" s="2" customFormat="1" ht="12.75" customHeight="1" x14ac:dyDescent="0.2">
      <c r="A40" s="96"/>
      <c r="B40" s="98" t="s">
        <v>108</v>
      </c>
      <c r="C40" s="99" t="s">
        <v>1070</v>
      </c>
      <c r="D40" s="12" t="s">
        <v>1071</v>
      </c>
      <c r="E40" s="97"/>
      <c r="F40" s="12" t="s">
        <v>110</v>
      </c>
      <c r="G40" s="100">
        <f t="shared" si="4"/>
        <v>21.32</v>
      </c>
      <c r="H40" s="108">
        <f t="shared" si="5"/>
        <v>0</v>
      </c>
      <c r="I40" s="100">
        <v>21.32</v>
      </c>
      <c r="J40" s="101">
        <f t="shared" si="6"/>
        <v>0</v>
      </c>
      <c r="K40" s="102">
        <v>3.66</v>
      </c>
      <c r="L40" s="39">
        <f t="shared" si="7"/>
        <v>0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</row>
    <row r="41" spans="1:78" ht="12.75" customHeight="1" x14ac:dyDescent="0.25">
      <c r="H41" s="107"/>
      <c r="I41" s="109"/>
    </row>
    <row r="42" spans="1:78" ht="12.75" customHeight="1" x14ac:dyDescent="0.25">
      <c r="D42" s="18" t="s">
        <v>90</v>
      </c>
      <c r="H42" s="107"/>
      <c r="I42" s="109"/>
    </row>
    <row r="43" spans="1:78" s="2" customFormat="1" ht="12.75" customHeight="1" x14ac:dyDescent="0.2">
      <c r="A43" s="114"/>
      <c r="B43" s="98" t="s">
        <v>108</v>
      </c>
      <c r="C43" s="99" t="s">
        <v>1072</v>
      </c>
      <c r="D43" s="12" t="s">
        <v>1073</v>
      </c>
      <c r="E43" s="97"/>
      <c r="F43" s="12" t="s">
        <v>110</v>
      </c>
      <c r="G43" s="100">
        <f>I43*(1-J43)</f>
        <v>2.3199999999999998</v>
      </c>
      <c r="H43" s="108">
        <f>E43*G43</f>
        <v>0</v>
      </c>
      <c r="I43" s="100">
        <v>2.3199999999999998</v>
      </c>
      <c r="J43" s="101">
        <f t="shared" ref="J43:J44" si="8">G$17/100</f>
        <v>0</v>
      </c>
      <c r="K43" s="102">
        <v>0.28999999999999998</v>
      </c>
      <c r="L43" s="39">
        <f>E43*K43</f>
        <v>0</v>
      </c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</row>
    <row r="44" spans="1:78" s="2" customFormat="1" ht="12.75" customHeight="1" x14ac:dyDescent="0.2">
      <c r="A44" s="114"/>
      <c r="B44" s="98" t="s">
        <v>108</v>
      </c>
      <c r="C44" s="99" t="s">
        <v>1074</v>
      </c>
      <c r="D44" s="12" t="s">
        <v>1075</v>
      </c>
      <c r="E44" s="97"/>
      <c r="F44" s="12" t="s">
        <v>110</v>
      </c>
      <c r="G44" s="100">
        <f>I44*(1-J44)</f>
        <v>3.32</v>
      </c>
      <c r="H44" s="108">
        <f>E44*G44</f>
        <v>0</v>
      </c>
      <c r="I44" s="100">
        <v>3.32</v>
      </c>
      <c r="J44" s="101">
        <f t="shared" si="8"/>
        <v>0</v>
      </c>
      <c r="K44" s="102">
        <v>0.46</v>
      </c>
      <c r="L44" s="39">
        <f>E44*K44</f>
        <v>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</row>
    <row r="45" spans="1:78" ht="12.75" customHeight="1" x14ac:dyDescent="0.25">
      <c r="D45" s="56"/>
      <c r="H45" s="107"/>
      <c r="I45" s="109"/>
    </row>
    <row r="46" spans="1:78" ht="12.75" customHeight="1" x14ac:dyDescent="0.25">
      <c r="D46" s="18" t="s">
        <v>91</v>
      </c>
      <c r="H46" s="107"/>
      <c r="I46" s="109"/>
    </row>
    <row r="47" spans="1:78" s="2" customFormat="1" ht="12.75" customHeight="1" x14ac:dyDescent="0.25">
      <c r="A47" s="96"/>
      <c r="B47" s="82" t="s">
        <v>108</v>
      </c>
      <c r="C47" s="115" t="s">
        <v>1076</v>
      </c>
      <c r="D47" s="12" t="s">
        <v>1077</v>
      </c>
      <c r="E47" s="97"/>
      <c r="F47" s="12" t="s">
        <v>211</v>
      </c>
      <c r="G47" s="100">
        <f>I47*(1-J47)</f>
        <v>12.32</v>
      </c>
      <c r="H47" s="108">
        <f>E47*G47</f>
        <v>0</v>
      </c>
      <c r="I47" s="100">
        <v>12.32</v>
      </c>
      <c r="J47" s="101">
        <f>G$16/100</f>
        <v>0</v>
      </c>
      <c r="K47" s="102">
        <v>1.5</v>
      </c>
      <c r="L47" s="39">
        <f>E47*K47</f>
        <v>0</v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</row>
    <row r="48" spans="1:78" s="2" customFormat="1" ht="12.75" customHeight="1" x14ac:dyDescent="0.25">
      <c r="A48" s="71"/>
      <c r="B48" s="82" t="s">
        <v>108</v>
      </c>
      <c r="C48" s="116" t="s">
        <v>213</v>
      </c>
      <c r="D48" s="12" t="s">
        <v>1078</v>
      </c>
      <c r="E48" s="97"/>
      <c r="F48" s="12" t="s">
        <v>211</v>
      </c>
      <c r="G48" s="100">
        <f>I48*(1-J48)</f>
        <v>1.72</v>
      </c>
      <c r="H48" s="108">
        <f>E48*G48</f>
        <v>0</v>
      </c>
      <c r="I48" s="100">
        <v>1.72</v>
      </c>
      <c r="J48" s="101">
        <f>G$16/100</f>
        <v>0</v>
      </c>
      <c r="K48" s="102">
        <v>0.152</v>
      </c>
      <c r="L48" s="39">
        <f>E48*K48</f>
        <v>0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</row>
    <row r="49" spans="1:78" s="2" customFormat="1" ht="12.75" customHeight="1" x14ac:dyDescent="0.2">
      <c r="A49" s="96"/>
      <c r="B49" s="98" t="s">
        <v>108</v>
      </c>
      <c r="C49" s="99" t="s">
        <v>1079</v>
      </c>
      <c r="D49" s="12" t="s">
        <v>1080</v>
      </c>
      <c r="E49" s="97"/>
      <c r="F49" s="12" t="s">
        <v>216</v>
      </c>
      <c r="G49" s="100">
        <f t="shared" ref="G49:G55" si="9">I49*(1-J49)</f>
        <v>2.12</v>
      </c>
      <c r="H49" s="108">
        <f t="shared" ref="H49:H55" si="10">E49*G49</f>
        <v>0</v>
      </c>
      <c r="I49" s="100">
        <v>2.12</v>
      </c>
      <c r="J49" s="101">
        <f t="shared" ref="J49:J54" si="11">G$17/100</f>
        <v>0</v>
      </c>
      <c r="K49" s="102">
        <v>0.08</v>
      </c>
      <c r="L49" s="39">
        <f t="shared" ref="L49:L55" si="12">E49*K49</f>
        <v>0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</row>
    <row r="50" spans="1:78" s="2" customFormat="1" ht="12.75" customHeight="1" x14ac:dyDescent="0.2">
      <c r="A50" s="96"/>
      <c r="B50" s="98" t="s">
        <v>108</v>
      </c>
      <c r="C50" s="99" t="s">
        <v>1081</v>
      </c>
      <c r="D50" s="12" t="s">
        <v>1082</v>
      </c>
      <c r="E50" s="97"/>
      <c r="F50" s="12" t="s">
        <v>216</v>
      </c>
      <c r="G50" s="100">
        <f t="shared" si="9"/>
        <v>2.92</v>
      </c>
      <c r="H50" s="108">
        <f t="shared" si="10"/>
        <v>0</v>
      </c>
      <c r="I50" s="100">
        <v>2.92</v>
      </c>
      <c r="J50" s="101">
        <f t="shared" si="11"/>
        <v>0</v>
      </c>
      <c r="K50" s="102">
        <v>0.2</v>
      </c>
      <c r="L50" s="39">
        <f t="shared" si="12"/>
        <v>0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</row>
    <row r="51" spans="1:78" s="2" customFormat="1" ht="12.75" customHeight="1" x14ac:dyDescent="0.2">
      <c r="A51" s="96"/>
      <c r="B51" s="98" t="s">
        <v>108</v>
      </c>
      <c r="C51" s="99" t="s">
        <v>1083</v>
      </c>
      <c r="D51" s="12" t="s">
        <v>1084</v>
      </c>
      <c r="E51" s="97"/>
      <c r="F51" s="12" t="s">
        <v>216</v>
      </c>
      <c r="G51" s="100">
        <f t="shared" si="9"/>
        <v>4.84</v>
      </c>
      <c r="H51" s="108">
        <f t="shared" si="10"/>
        <v>0</v>
      </c>
      <c r="I51" s="100">
        <v>4.84</v>
      </c>
      <c r="J51" s="101">
        <f t="shared" si="11"/>
        <v>0</v>
      </c>
      <c r="K51" s="102">
        <v>0.14000000000000001</v>
      </c>
      <c r="L51" s="39">
        <f t="shared" si="12"/>
        <v>0</v>
      </c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</row>
    <row r="52" spans="1:78" s="2" customFormat="1" ht="12.75" customHeight="1" x14ac:dyDescent="0.2">
      <c r="A52" s="96"/>
      <c r="B52" s="98" t="s">
        <v>108</v>
      </c>
      <c r="C52" s="99" t="s">
        <v>1085</v>
      </c>
      <c r="D52" s="12" t="s">
        <v>1086</v>
      </c>
      <c r="E52" s="97"/>
      <c r="F52" s="12" t="s">
        <v>216</v>
      </c>
      <c r="G52" s="100">
        <f t="shared" si="9"/>
        <v>4.8</v>
      </c>
      <c r="H52" s="108">
        <f t="shared" si="10"/>
        <v>0</v>
      </c>
      <c r="I52" s="100">
        <v>4.8</v>
      </c>
      <c r="J52" s="101">
        <f t="shared" si="11"/>
        <v>0</v>
      </c>
      <c r="K52" s="102">
        <v>0.34</v>
      </c>
      <c r="L52" s="39">
        <f t="shared" si="12"/>
        <v>0</v>
      </c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</row>
    <row r="53" spans="1:78" s="2" customFormat="1" ht="12.75" customHeight="1" x14ac:dyDescent="0.2">
      <c r="A53" s="96"/>
      <c r="B53" s="98" t="s">
        <v>108</v>
      </c>
      <c r="C53" s="99" t="s">
        <v>1087</v>
      </c>
      <c r="D53" s="12" t="s">
        <v>1088</v>
      </c>
      <c r="E53" s="97"/>
      <c r="F53" s="12" t="s">
        <v>216</v>
      </c>
      <c r="G53" s="100">
        <f t="shared" si="9"/>
        <v>2.6</v>
      </c>
      <c r="H53" s="108">
        <f t="shared" si="10"/>
        <v>0</v>
      </c>
      <c r="I53" s="100">
        <v>2.6</v>
      </c>
      <c r="J53" s="101">
        <f t="shared" si="11"/>
        <v>0</v>
      </c>
      <c r="K53" s="102">
        <v>0.13</v>
      </c>
      <c r="L53" s="39">
        <f t="shared" si="12"/>
        <v>0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</row>
    <row r="54" spans="1:78" s="2" customFormat="1" ht="12.75" customHeight="1" x14ac:dyDescent="0.2">
      <c r="A54" s="96"/>
      <c r="B54" s="98" t="s">
        <v>108</v>
      </c>
      <c r="C54" s="99" t="s">
        <v>1089</v>
      </c>
      <c r="D54" s="12" t="s">
        <v>1090</v>
      </c>
      <c r="E54" s="97"/>
      <c r="F54" s="12" t="s">
        <v>216</v>
      </c>
      <c r="G54" s="100">
        <f t="shared" si="9"/>
        <v>3.36</v>
      </c>
      <c r="H54" s="108">
        <f t="shared" si="10"/>
        <v>0</v>
      </c>
      <c r="I54" s="100">
        <v>3.36</v>
      </c>
      <c r="J54" s="101">
        <f t="shared" si="11"/>
        <v>0</v>
      </c>
      <c r="K54" s="102">
        <v>0.3</v>
      </c>
      <c r="L54" s="39">
        <f t="shared" si="12"/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</row>
    <row r="55" spans="1:78" s="71" customFormat="1" ht="12.75" customHeight="1" x14ac:dyDescent="0.25">
      <c r="A55" s="93"/>
      <c r="B55" s="82" t="s">
        <v>108</v>
      </c>
      <c r="C55" s="83" t="s">
        <v>240</v>
      </c>
      <c r="D55" s="12" t="s">
        <v>241</v>
      </c>
      <c r="E55" s="85"/>
      <c r="F55" s="84" t="s">
        <v>216</v>
      </c>
      <c r="G55" s="86">
        <f t="shared" si="9"/>
        <v>10.56</v>
      </c>
      <c r="H55" s="105">
        <f t="shared" si="10"/>
        <v>0</v>
      </c>
      <c r="I55" s="86">
        <v>10.56</v>
      </c>
      <c r="J55" s="87">
        <f t="shared" ref="J55:J56" si="13">G$16/100</f>
        <v>0</v>
      </c>
      <c r="K55" s="88">
        <v>0.04</v>
      </c>
      <c r="L55" s="89">
        <f t="shared" si="12"/>
        <v>0</v>
      </c>
    </row>
    <row r="56" spans="1:78" s="71" customFormat="1" ht="12.75" customHeight="1" x14ac:dyDescent="0.25">
      <c r="A56" s="93"/>
      <c r="B56" s="82" t="s">
        <v>108</v>
      </c>
      <c r="C56" s="83" t="s">
        <v>242</v>
      </c>
      <c r="D56" s="12" t="s">
        <v>243</v>
      </c>
      <c r="E56" s="85"/>
      <c r="F56" s="84" t="s">
        <v>216</v>
      </c>
      <c r="G56" s="86">
        <f>I56*(1-J56)</f>
        <v>12.2</v>
      </c>
      <c r="H56" s="105">
        <f>E56*G56</f>
        <v>0</v>
      </c>
      <c r="I56" s="86">
        <v>12.2</v>
      </c>
      <c r="J56" s="87">
        <f t="shared" si="13"/>
        <v>0</v>
      </c>
      <c r="K56" s="88">
        <v>0.08</v>
      </c>
      <c r="L56" s="89">
        <f>E56*K56</f>
        <v>0</v>
      </c>
    </row>
    <row r="57" spans="1:78" ht="12.75" customHeight="1" x14ac:dyDescent="0.25">
      <c r="D57" s="56"/>
      <c r="H57" s="107"/>
      <c r="I57" s="109"/>
    </row>
    <row r="58" spans="1:78" ht="12.75" customHeight="1" x14ac:dyDescent="0.25">
      <c r="D58" s="18" t="s">
        <v>92</v>
      </c>
      <c r="H58" s="107"/>
      <c r="I58" s="109"/>
    </row>
    <row r="59" spans="1:78" s="2" customFormat="1" ht="12.75" customHeight="1" x14ac:dyDescent="0.2">
      <c r="A59" s="96"/>
      <c r="B59" s="98" t="s">
        <v>108</v>
      </c>
      <c r="C59" s="116" t="s">
        <v>1091</v>
      </c>
      <c r="D59" s="12" t="s">
        <v>1092</v>
      </c>
      <c r="E59" s="97"/>
      <c r="F59" s="12" t="s">
        <v>216</v>
      </c>
      <c r="G59" s="100">
        <f t="shared" ref="G59:G69" si="14">I59*(1-J59)</f>
        <v>57.12</v>
      </c>
      <c r="H59" s="108">
        <f t="shared" ref="H59:H69" si="15">E59*G59</f>
        <v>0</v>
      </c>
      <c r="I59" s="100">
        <v>57.12</v>
      </c>
      <c r="J59" s="101">
        <f t="shared" ref="J59:J69" si="16">G$17/100</f>
        <v>0</v>
      </c>
      <c r="K59" s="102">
        <v>2.11</v>
      </c>
      <c r="L59" s="39">
        <f t="shared" ref="L59:L69" si="17">E59*K59</f>
        <v>0</v>
      </c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</row>
    <row r="60" spans="1:78" s="2" customFormat="1" ht="12.75" customHeight="1" x14ac:dyDescent="0.2">
      <c r="A60" s="96"/>
      <c r="B60" s="98" t="s">
        <v>108</v>
      </c>
      <c r="C60" s="99" t="s">
        <v>1093</v>
      </c>
      <c r="D60" s="12" t="s">
        <v>1094</v>
      </c>
      <c r="E60" s="97"/>
      <c r="F60" s="12" t="s">
        <v>216</v>
      </c>
      <c r="G60" s="100">
        <f t="shared" si="14"/>
        <v>59.24</v>
      </c>
      <c r="H60" s="108">
        <f t="shared" si="15"/>
        <v>0</v>
      </c>
      <c r="I60" s="100">
        <v>59.24</v>
      </c>
      <c r="J60" s="101">
        <f t="shared" si="16"/>
        <v>0</v>
      </c>
      <c r="K60" s="102">
        <v>2.2999999999999998</v>
      </c>
      <c r="L60" s="39">
        <f t="shared" si="17"/>
        <v>0</v>
      </c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</row>
    <row r="61" spans="1:78" s="2" customFormat="1" ht="12.75" customHeight="1" x14ac:dyDescent="0.2">
      <c r="A61" s="96"/>
      <c r="B61" s="98" t="s">
        <v>108</v>
      </c>
      <c r="C61" s="99" t="s">
        <v>1095</v>
      </c>
      <c r="D61" s="12" t="s">
        <v>1096</v>
      </c>
      <c r="E61" s="97"/>
      <c r="F61" s="12" t="s">
        <v>216</v>
      </c>
      <c r="G61" s="100">
        <f t="shared" si="14"/>
        <v>62.08</v>
      </c>
      <c r="H61" s="108">
        <f t="shared" si="15"/>
        <v>0</v>
      </c>
      <c r="I61" s="100">
        <v>62.08</v>
      </c>
      <c r="J61" s="101">
        <f t="shared" si="16"/>
        <v>0</v>
      </c>
      <c r="K61" s="102">
        <v>2.67</v>
      </c>
      <c r="L61" s="39">
        <f t="shared" si="17"/>
        <v>0</v>
      </c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</row>
    <row r="62" spans="1:78" s="2" customFormat="1" ht="12.75" customHeight="1" x14ac:dyDescent="0.2">
      <c r="A62" s="96"/>
      <c r="B62" s="98" t="s">
        <v>108</v>
      </c>
      <c r="C62" s="99" t="s">
        <v>1097</v>
      </c>
      <c r="D62" s="12" t="s">
        <v>1098</v>
      </c>
      <c r="E62" s="97"/>
      <c r="F62" s="12" t="s">
        <v>216</v>
      </c>
      <c r="G62" s="100">
        <f t="shared" si="14"/>
        <v>74.64</v>
      </c>
      <c r="H62" s="108">
        <f t="shared" si="15"/>
        <v>0</v>
      </c>
      <c r="I62" s="100">
        <v>74.64</v>
      </c>
      <c r="J62" s="101">
        <f t="shared" si="16"/>
        <v>0</v>
      </c>
      <c r="K62" s="102">
        <v>3.8</v>
      </c>
      <c r="L62" s="39">
        <f t="shared" si="17"/>
        <v>0</v>
      </c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</row>
    <row r="63" spans="1:78" s="2" customFormat="1" ht="12.75" customHeight="1" x14ac:dyDescent="0.2">
      <c r="A63" s="96"/>
      <c r="B63" s="98" t="s">
        <v>108</v>
      </c>
      <c r="C63" s="99" t="s">
        <v>1099</v>
      </c>
      <c r="D63" s="12" t="s">
        <v>1100</v>
      </c>
      <c r="E63" s="97"/>
      <c r="F63" s="12" t="s">
        <v>216</v>
      </c>
      <c r="G63" s="100">
        <f t="shared" si="14"/>
        <v>79.959999999999994</v>
      </c>
      <c r="H63" s="108">
        <f t="shared" si="15"/>
        <v>0</v>
      </c>
      <c r="I63" s="100">
        <v>79.959999999999994</v>
      </c>
      <c r="J63" s="101">
        <f t="shared" si="16"/>
        <v>0</v>
      </c>
      <c r="K63" s="102">
        <v>4.3600000000000003</v>
      </c>
      <c r="L63" s="39">
        <f t="shared" si="17"/>
        <v>0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</row>
    <row r="64" spans="1:78" s="2" customFormat="1" ht="6.95" customHeight="1" x14ac:dyDescent="0.2">
      <c r="A64" s="96"/>
      <c r="B64" s="98"/>
      <c r="C64" s="4"/>
      <c r="D64" s="12"/>
      <c r="E64" s="10"/>
      <c r="F64" s="12"/>
      <c r="G64" s="100"/>
      <c r="H64" s="113"/>
      <c r="I64" s="100"/>
      <c r="J64" s="112"/>
      <c r="K64" s="102"/>
      <c r="L64" s="39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</row>
    <row r="65" spans="1:78" s="2" customFormat="1" ht="12.75" customHeight="1" x14ac:dyDescent="0.2">
      <c r="A65" s="96"/>
      <c r="B65" s="98" t="s">
        <v>108</v>
      </c>
      <c r="C65" s="99" t="s">
        <v>1101</v>
      </c>
      <c r="D65" s="12" t="s">
        <v>1102</v>
      </c>
      <c r="E65" s="97"/>
      <c r="F65" s="12" t="s">
        <v>216</v>
      </c>
      <c r="G65" s="100">
        <f t="shared" si="14"/>
        <v>69.400000000000006</v>
      </c>
      <c r="H65" s="108">
        <f t="shared" si="15"/>
        <v>0</v>
      </c>
      <c r="I65" s="100">
        <v>69.400000000000006</v>
      </c>
      <c r="J65" s="101">
        <f t="shared" si="16"/>
        <v>0</v>
      </c>
      <c r="K65" s="102">
        <v>3.48</v>
      </c>
      <c r="L65" s="39">
        <f t="shared" si="17"/>
        <v>0</v>
      </c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</row>
    <row r="66" spans="1:78" s="2" customFormat="1" ht="12.75" customHeight="1" x14ac:dyDescent="0.2">
      <c r="A66" s="96"/>
      <c r="B66" s="98" t="s">
        <v>108</v>
      </c>
      <c r="C66" s="99" t="s">
        <v>1103</v>
      </c>
      <c r="D66" s="12" t="s">
        <v>1104</v>
      </c>
      <c r="E66" s="97"/>
      <c r="F66" s="12" t="s">
        <v>216</v>
      </c>
      <c r="G66" s="100">
        <f t="shared" si="14"/>
        <v>72.239999999999995</v>
      </c>
      <c r="H66" s="108">
        <f t="shared" si="15"/>
        <v>0</v>
      </c>
      <c r="I66" s="100">
        <v>72.239999999999995</v>
      </c>
      <c r="J66" s="101">
        <f t="shared" si="16"/>
        <v>0</v>
      </c>
      <c r="K66" s="102">
        <v>3.73</v>
      </c>
      <c r="L66" s="39">
        <f t="shared" si="17"/>
        <v>0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</row>
    <row r="67" spans="1:78" s="2" customFormat="1" ht="12.75" customHeight="1" x14ac:dyDescent="0.2">
      <c r="A67" s="96"/>
      <c r="B67" s="98" t="s">
        <v>108</v>
      </c>
      <c r="C67" s="99" t="s">
        <v>1105</v>
      </c>
      <c r="D67" s="12" t="s">
        <v>1106</v>
      </c>
      <c r="E67" s="97"/>
      <c r="F67" s="12" t="s">
        <v>216</v>
      </c>
      <c r="G67" s="100">
        <f t="shared" si="14"/>
        <v>75.92</v>
      </c>
      <c r="H67" s="108">
        <f t="shared" si="15"/>
        <v>0</v>
      </c>
      <c r="I67" s="100">
        <v>75.92</v>
      </c>
      <c r="J67" s="101">
        <f t="shared" si="16"/>
        <v>0</v>
      </c>
      <c r="K67" s="102">
        <v>4.22</v>
      </c>
      <c r="L67" s="39">
        <f t="shared" si="17"/>
        <v>0</v>
      </c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</row>
    <row r="68" spans="1:78" s="2" customFormat="1" ht="12.75" customHeight="1" x14ac:dyDescent="0.2">
      <c r="A68" s="96"/>
      <c r="B68" s="98" t="s">
        <v>108</v>
      </c>
      <c r="C68" s="99" t="s">
        <v>1107</v>
      </c>
      <c r="D68" s="12" t="s">
        <v>1108</v>
      </c>
      <c r="E68" s="97"/>
      <c r="F68" s="12" t="s">
        <v>216</v>
      </c>
      <c r="G68" s="100">
        <f t="shared" si="14"/>
        <v>90.16</v>
      </c>
      <c r="H68" s="108">
        <f t="shared" si="15"/>
        <v>0</v>
      </c>
      <c r="I68" s="100">
        <v>90.16</v>
      </c>
      <c r="J68" s="101">
        <f t="shared" si="16"/>
        <v>0</v>
      </c>
      <c r="K68" s="102">
        <v>5.46</v>
      </c>
      <c r="L68" s="39">
        <f t="shared" si="17"/>
        <v>0</v>
      </c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</row>
    <row r="69" spans="1:78" s="2" customFormat="1" ht="12.75" customHeight="1" x14ac:dyDescent="0.2">
      <c r="A69" s="96"/>
      <c r="B69" s="98" t="s">
        <v>108</v>
      </c>
      <c r="C69" s="99" t="s">
        <v>1109</v>
      </c>
      <c r="D69" s="12" t="s">
        <v>1110</v>
      </c>
      <c r="E69" s="97"/>
      <c r="F69" s="12" t="s">
        <v>216</v>
      </c>
      <c r="G69" s="100">
        <f t="shared" si="14"/>
        <v>95.32</v>
      </c>
      <c r="H69" s="108">
        <f t="shared" si="15"/>
        <v>0</v>
      </c>
      <c r="I69" s="100">
        <v>95.32</v>
      </c>
      <c r="J69" s="101">
        <f t="shared" si="16"/>
        <v>0</v>
      </c>
      <c r="K69" s="102">
        <v>6.14</v>
      </c>
      <c r="L69" s="39">
        <f t="shared" si="17"/>
        <v>0</v>
      </c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</row>
    <row r="70" spans="1:78" ht="12.75" customHeight="1" x14ac:dyDescent="0.25">
      <c r="D70" s="56"/>
      <c r="H70" s="107"/>
      <c r="I70" s="109"/>
    </row>
    <row r="71" spans="1:78" ht="12.75" customHeight="1" x14ac:dyDescent="0.25">
      <c r="D71" s="18" t="s">
        <v>93</v>
      </c>
      <c r="H71" s="107"/>
      <c r="I71" s="109"/>
    </row>
    <row r="72" spans="1:78" s="2" customFormat="1" ht="12.75" customHeight="1" x14ac:dyDescent="0.25">
      <c r="A72" s="96"/>
      <c r="B72" s="82" t="s">
        <v>108</v>
      </c>
      <c r="C72" s="99" t="s">
        <v>1111</v>
      </c>
      <c r="D72" s="12" t="s">
        <v>1112</v>
      </c>
      <c r="E72" s="97"/>
      <c r="F72" s="12" t="s">
        <v>216</v>
      </c>
      <c r="G72" s="100">
        <f t="shared" ref="G72:G82" si="18">I72*(1-J72)</f>
        <v>64.36</v>
      </c>
      <c r="H72" s="108">
        <f t="shared" ref="H72:H82" si="19">E72*G72</f>
        <v>0</v>
      </c>
      <c r="I72" s="100">
        <v>64.36</v>
      </c>
      <c r="J72" s="101">
        <f t="shared" ref="J72:J82" si="20">G$17/100</f>
        <v>0</v>
      </c>
      <c r="K72" s="102">
        <v>1.74</v>
      </c>
      <c r="L72" s="39">
        <f t="shared" ref="L72:L82" si="21">E72*K72</f>
        <v>0</v>
      </c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</row>
    <row r="73" spans="1:78" s="2" customFormat="1" ht="12.75" customHeight="1" x14ac:dyDescent="0.25">
      <c r="A73" s="96"/>
      <c r="B73" s="82" t="s">
        <v>108</v>
      </c>
      <c r="C73" s="99" t="s">
        <v>1113</v>
      </c>
      <c r="D73" s="12" t="s">
        <v>1114</v>
      </c>
      <c r="E73" s="97"/>
      <c r="F73" s="12" t="s">
        <v>216</v>
      </c>
      <c r="G73" s="100">
        <f t="shared" si="18"/>
        <v>64.36</v>
      </c>
      <c r="H73" s="108">
        <f t="shared" si="19"/>
        <v>0</v>
      </c>
      <c r="I73" s="100">
        <v>64.36</v>
      </c>
      <c r="J73" s="101">
        <f t="shared" si="20"/>
        <v>0</v>
      </c>
      <c r="K73" s="102">
        <v>1.85</v>
      </c>
      <c r="L73" s="39">
        <f t="shared" si="21"/>
        <v>0</v>
      </c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</row>
    <row r="74" spans="1:78" s="2" customFormat="1" ht="12.75" customHeight="1" x14ac:dyDescent="0.25">
      <c r="A74" s="96"/>
      <c r="B74" s="82" t="s">
        <v>108</v>
      </c>
      <c r="C74" s="99" t="s">
        <v>1115</v>
      </c>
      <c r="D74" s="12" t="s">
        <v>1116</v>
      </c>
      <c r="E74" s="97"/>
      <c r="F74" s="12" t="s">
        <v>216</v>
      </c>
      <c r="G74" s="100">
        <f t="shared" si="18"/>
        <v>65.88</v>
      </c>
      <c r="H74" s="108">
        <f t="shared" si="19"/>
        <v>0</v>
      </c>
      <c r="I74" s="100">
        <v>65.88</v>
      </c>
      <c r="J74" s="101">
        <f t="shared" si="20"/>
        <v>0</v>
      </c>
      <c r="K74" s="102">
        <v>2.08</v>
      </c>
      <c r="L74" s="39">
        <f t="shared" si="21"/>
        <v>0</v>
      </c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</row>
    <row r="75" spans="1:78" s="2" customFormat="1" ht="12.75" customHeight="1" x14ac:dyDescent="0.25">
      <c r="A75" s="96"/>
      <c r="B75" s="82" t="s">
        <v>108</v>
      </c>
      <c r="C75" s="99" t="s">
        <v>1117</v>
      </c>
      <c r="D75" s="12" t="s">
        <v>1118</v>
      </c>
      <c r="E75" s="97"/>
      <c r="F75" s="12" t="s">
        <v>216</v>
      </c>
      <c r="G75" s="100">
        <f t="shared" si="18"/>
        <v>74.36</v>
      </c>
      <c r="H75" s="108">
        <f t="shared" si="19"/>
        <v>0</v>
      </c>
      <c r="I75" s="100">
        <v>74.36</v>
      </c>
      <c r="J75" s="101">
        <f t="shared" si="20"/>
        <v>0</v>
      </c>
      <c r="K75" s="102">
        <v>3.1</v>
      </c>
      <c r="L75" s="39">
        <f t="shared" si="21"/>
        <v>0</v>
      </c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</row>
    <row r="76" spans="1:78" s="2" customFormat="1" ht="12.75" customHeight="1" x14ac:dyDescent="0.25">
      <c r="A76" s="96"/>
      <c r="B76" s="82" t="s">
        <v>108</v>
      </c>
      <c r="C76" s="99" t="s">
        <v>1119</v>
      </c>
      <c r="D76" s="12" t="s">
        <v>1120</v>
      </c>
      <c r="E76" s="97"/>
      <c r="F76" s="12" t="s">
        <v>216</v>
      </c>
      <c r="G76" s="100">
        <f t="shared" si="18"/>
        <v>77.08</v>
      </c>
      <c r="H76" s="108">
        <f t="shared" si="19"/>
        <v>0</v>
      </c>
      <c r="I76" s="100">
        <v>77.08</v>
      </c>
      <c r="J76" s="101">
        <f t="shared" si="20"/>
        <v>0</v>
      </c>
      <c r="K76" s="102">
        <v>3.53</v>
      </c>
      <c r="L76" s="39">
        <f t="shared" si="21"/>
        <v>0</v>
      </c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</row>
    <row r="77" spans="1:78" s="2" customFormat="1" ht="6.95" customHeight="1" x14ac:dyDescent="0.25">
      <c r="A77" s="96"/>
      <c r="B77" s="82"/>
      <c r="C77" s="4"/>
      <c r="D77" s="12"/>
      <c r="E77" s="10"/>
      <c r="F77" s="12"/>
      <c r="G77" s="100"/>
      <c r="H77" s="113"/>
      <c r="I77" s="100"/>
      <c r="J77" s="112"/>
      <c r="K77" s="102"/>
      <c r="L77" s="39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</row>
    <row r="78" spans="1:78" s="2" customFormat="1" ht="12.75" customHeight="1" x14ac:dyDescent="0.25">
      <c r="A78" s="96"/>
      <c r="B78" s="82" t="s">
        <v>108</v>
      </c>
      <c r="C78" s="99" t="s">
        <v>1121</v>
      </c>
      <c r="D78" s="12" t="s">
        <v>1122</v>
      </c>
      <c r="E78" s="97"/>
      <c r="F78" s="12" t="s">
        <v>216</v>
      </c>
      <c r="G78" s="100">
        <f t="shared" si="18"/>
        <v>78.599999999999994</v>
      </c>
      <c r="H78" s="108">
        <f t="shared" si="19"/>
        <v>0</v>
      </c>
      <c r="I78" s="100">
        <v>78.599999999999994</v>
      </c>
      <c r="J78" s="101">
        <f t="shared" si="20"/>
        <v>0</v>
      </c>
      <c r="K78" s="102">
        <v>2.87</v>
      </c>
      <c r="L78" s="39">
        <f t="shared" si="21"/>
        <v>0</v>
      </c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</row>
    <row r="79" spans="1:78" s="2" customFormat="1" ht="12.75" customHeight="1" x14ac:dyDescent="0.25">
      <c r="A79" s="96"/>
      <c r="B79" s="82" t="s">
        <v>108</v>
      </c>
      <c r="C79" s="99" t="s">
        <v>1123</v>
      </c>
      <c r="D79" s="12" t="s">
        <v>1124</v>
      </c>
      <c r="E79" s="97"/>
      <c r="F79" s="12" t="s">
        <v>216</v>
      </c>
      <c r="G79" s="100">
        <f t="shared" si="18"/>
        <v>79.08</v>
      </c>
      <c r="H79" s="108">
        <f t="shared" si="19"/>
        <v>0</v>
      </c>
      <c r="I79" s="100">
        <v>79.08</v>
      </c>
      <c r="J79" s="101">
        <f t="shared" si="20"/>
        <v>0</v>
      </c>
      <c r="K79" s="102">
        <v>2.98</v>
      </c>
      <c r="L79" s="39">
        <f t="shared" si="21"/>
        <v>0</v>
      </c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</row>
    <row r="80" spans="1:78" s="2" customFormat="1" ht="12.75" customHeight="1" x14ac:dyDescent="0.25">
      <c r="A80" s="96"/>
      <c r="B80" s="82" t="s">
        <v>108</v>
      </c>
      <c r="C80" s="99" t="s">
        <v>1125</v>
      </c>
      <c r="D80" s="12" t="s">
        <v>1126</v>
      </c>
      <c r="E80" s="97"/>
      <c r="F80" s="12" t="s">
        <v>216</v>
      </c>
      <c r="G80" s="100">
        <f t="shared" si="18"/>
        <v>80.040000000000006</v>
      </c>
      <c r="H80" s="108">
        <f t="shared" si="19"/>
        <v>0</v>
      </c>
      <c r="I80" s="100">
        <v>80.040000000000006</v>
      </c>
      <c r="J80" s="101">
        <f t="shared" si="20"/>
        <v>0</v>
      </c>
      <c r="K80" s="102">
        <v>3.21</v>
      </c>
      <c r="L80" s="39">
        <f t="shared" si="21"/>
        <v>0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</row>
    <row r="81" spans="1:78" s="2" customFormat="1" ht="12.75" customHeight="1" x14ac:dyDescent="0.25">
      <c r="A81" s="96"/>
      <c r="B81" s="82" t="s">
        <v>108</v>
      </c>
      <c r="C81" s="99" t="s">
        <v>1127</v>
      </c>
      <c r="D81" s="12" t="s">
        <v>1128</v>
      </c>
      <c r="E81" s="97"/>
      <c r="F81" s="12" t="s">
        <v>216</v>
      </c>
      <c r="G81" s="100">
        <f t="shared" si="18"/>
        <v>82.52</v>
      </c>
      <c r="H81" s="108">
        <f t="shared" si="19"/>
        <v>0</v>
      </c>
      <c r="I81" s="100">
        <v>82.52</v>
      </c>
      <c r="J81" s="101">
        <f t="shared" si="20"/>
        <v>0</v>
      </c>
      <c r="K81" s="102">
        <v>4.2300000000000004</v>
      </c>
      <c r="L81" s="39">
        <f t="shared" si="21"/>
        <v>0</v>
      </c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</row>
    <row r="82" spans="1:78" s="2" customFormat="1" ht="12.75" customHeight="1" x14ac:dyDescent="0.25">
      <c r="A82" s="96"/>
      <c r="B82" s="82" t="s">
        <v>108</v>
      </c>
      <c r="C82" s="99" t="s">
        <v>1129</v>
      </c>
      <c r="D82" s="12" t="s">
        <v>1130</v>
      </c>
      <c r="E82" s="97"/>
      <c r="F82" s="12" t="s">
        <v>216</v>
      </c>
      <c r="G82" s="100">
        <f t="shared" si="18"/>
        <v>83.84</v>
      </c>
      <c r="H82" s="108">
        <f t="shared" si="19"/>
        <v>0</v>
      </c>
      <c r="I82" s="100">
        <v>83.84</v>
      </c>
      <c r="J82" s="101">
        <f t="shared" si="20"/>
        <v>0</v>
      </c>
      <c r="K82" s="102">
        <v>4.66</v>
      </c>
      <c r="L82" s="39">
        <f t="shared" si="21"/>
        <v>0</v>
      </c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</row>
    <row r="83" spans="1:78" ht="12.75" customHeight="1" x14ac:dyDescent="0.25">
      <c r="D83" s="72"/>
      <c r="H83" s="107"/>
      <c r="I83" s="109"/>
    </row>
    <row r="84" spans="1:78" ht="12.75" customHeight="1" x14ac:dyDescent="0.25">
      <c r="D84" s="18" t="s">
        <v>94</v>
      </c>
      <c r="H84" s="107"/>
      <c r="I84" s="109"/>
    </row>
    <row r="85" spans="1:78" s="2" customFormat="1" ht="12.75" customHeight="1" x14ac:dyDescent="0.2">
      <c r="A85" s="96"/>
      <c r="B85" s="98" t="s">
        <v>108</v>
      </c>
      <c r="C85" s="99" t="s">
        <v>1131</v>
      </c>
      <c r="D85" s="12" t="s">
        <v>1132</v>
      </c>
      <c r="E85" s="97"/>
      <c r="F85" s="12" t="s">
        <v>216</v>
      </c>
      <c r="G85" s="100">
        <f t="shared" ref="G85:G95" si="22">I85*(1-J85)</f>
        <v>78.040000000000006</v>
      </c>
      <c r="H85" s="108">
        <f t="shared" ref="H85:H95" si="23">E85*G85</f>
        <v>0</v>
      </c>
      <c r="I85" s="100">
        <v>78.040000000000006</v>
      </c>
      <c r="J85" s="101">
        <f t="shared" ref="J85:J95" si="24">G$17/100</f>
        <v>0</v>
      </c>
      <c r="K85" s="102">
        <v>3.71</v>
      </c>
      <c r="L85" s="39">
        <f t="shared" ref="L85:L95" si="25">E85*K85</f>
        <v>0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</row>
    <row r="86" spans="1:78" s="2" customFormat="1" ht="12.75" customHeight="1" x14ac:dyDescent="0.2">
      <c r="A86" s="96"/>
      <c r="B86" s="98" t="s">
        <v>108</v>
      </c>
      <c r="C86" s="99" t="s">
        <v>1133</v>
      </c>
      <c r="D86" s="12" t="s">
        <v>1134</v>
      </c>
      <c r="E86" s="97"/>
      <c r="F86" s="12" t="s">
        <v>216</v>
      </c>
      <c r="G86" s="100">
        <f t="shared" si="22"/>
        <v>79.400000000000006</v>
      </c>
      <c r="H86" s="108">
        <f t="shared" si="23"/>
        <v>0</v>
      </c>
      <c r="I86" s="100">
        <v>79.400000000000006</v>
      </c>
      <c r="J86" s="101">
        <f t="shared" si="24"/>
        <v>0</v>
      </c>
      <c r="K86" s="102">
        <v>4.28</v>
      </c>
      <c r="L86" s="39">
        <f t="shared" si="25"/>
        <v>0</v>
      </c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</row>
    <row r="87" spans="1:78" s="2" customFormat="1" ht="12.75" customHeight="1" x14ac:dyDescent="0.2">
      <c r="A87" s="96"/>
      <c r="B87" s="98" t="s">
        <v>108</v>
      </c>
      <c r="C87" s="99" t="s">
        <v>1135</v>
      </c>
      <c r="D87" s="12" t="s">
        <v>1136</v>
      </c>
      <c r="E87" s="97"/>
      <c r="F87" s="12" t="s">
        <v>216</v>
      </c>
      <c r="G87" s="100">
        <f t="shared" si="22"/>
        <v>81.400000000000006</v>
      </c>
      <c r="H87" s="108">
        <f t="shared" si="23"/>
        <v>0</v>
      </c>
      <c r="I87" s="100">
        <v>81.400000000000006</v>
      </c>
      <c r="J87" s="101">
        <f t="shared" si="24"/>
        <v>0</v>
      </c>
      <c r="K87" s="102">
        <v>5.29</v>
      </c>
      <c r="L87" s="39">
        <f t="shared" si="25"/>
        <v>0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</row>
    <row r="88" spans="1:78" s="2" customFormat="1" ht="12.75" customHeight="1" x14ac:dyDescent="0.2">
      <c r="A88" s="96"/>
      <c r="B88" s="98" t="s">
        <v>108</v>
      </c>
      <c r="C88" s="99" t="s">
        <v>1137</v>
      </c>
      <c r="D88" s="12" t="s">
        <v>1138</v>
      </c>
      <c r="E88" s="97"/>
      <c r="F88" s="12" t="s">
        <v>216</v>
      </c>
      <c r="G88" s="100">
        <f t="shared" si="22"/>
        <v>105.8</v>
      </c>
      <c r="H88" s="108">
        <f t="shared" si="23"/>
        <v>0</v>
      </c>
      <c r="I88" s="100">
        <v>105.8</v>
      </c>
      <c r="J88" s="101">
        <f t="shared" si="24"/>
        <v>0</v>
      </c>
      <c r="K88" s="102">
        <v>6.44</v>
      </c>
      <c r="L88" s="39">
        <f t="shared" si="25"/>
        <v>0</v>
      </c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</row>
    <row r="89" spans="1:78" s="2" customFormat="1" ht="12.75" customHeight="1" x14ac:dyDescent="0.2">
      <c r="A89" s="96"/>
      <c r="B89" s="98" t="s">
        <v>108</v>
      </c>
      <c r="C89" s="99" t="s">
        <v>1139</v>
      </c>
      <c r="D89" s="12" t="s">
        <v>1140</v>
      </c>
      <c r="E89" s="97"/>
      <c r="F89" s="12" t="s">
        <v>216</v>
      </c>
      <c r="G89" s="100">
        <f t="shared" si="22"/>
        <v>119.68</v>
      </c>
      <c r="H89" s="108">
        <f t="shared" si="23"/>
        <v>0</v>
      </c>
      <c r="I89" s="100">
        <v>119.68</v>
      </c>
      <c r="J89" s="101">
        <f t="shared" si="24"/>
        <v>0</v>
      </c>
      <c r="K89" s="102">
        <v>7.1</v>
      </c>
      <c r="L89" s="39">
        <f t="shared" si="25"/>
        <v>0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</row>
    <row r="90" spans="1:78" s="2" customFormat="1" ht="6.95" customHeight="1" x14ac:dyDescent="0.2">
      <c r="A90" s="96"/>
      <c r="B90" s="98"/>
      <c r="C90" s="4"/>
      <c r="D90" s="12"/>
      <c r="E90" s="10"/>
      <c r="F90" s="12"/>
      <c r="G90" s="100"/>
      <c r="H90" s="113"/>
      <c r="I90" s="100"/>
      <c r="J90" s="112"/>
      <c r="K90" s="102"/>
      <c r="L90" s="39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</row>
    <row r="91" spans="1:78" s="2" customFormat="1" ht="12.75" customHeight="1" x14ac:dyDescent="0.2">
      <c r="A91" s="96"/>
      <c r="B91" s="98" t="s">
        <v>108</v>
      </c>
      <c r="C91" s="99" t="s">
        <v>1141</v>
      </c>
      <c r="D91" s="12" t="s">
        <v>1142</v>
      </c>
      <c r="E91" s="97"/>
      <c r="F91" s="12" t="s">
        <v>216</v>
      </c>
      <c r="G91" s="100">
        <f t="shared" si="22"/>
        <v>93.88</v>
      </c>
      <c r="H91" s="108">
        <f t="shared" si="23"/>
        <v>0</v>
      </c>
      <c r="I91" s="100">
        <v>93.88</v>
      </c>
      <c r="J91" s="101">
        <f t="shared" si="24"/>
        <v>0</v>
      </c>
      <c r="K91" s="102">
        <v>5.7</v>
      </c>
      <c r="L91" s="39">
        <f t="shared" si="25"/>
        <v>0</v>
      </c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</row>
    <row r="92" spans="1:78" s="2" customFormat="1" ht="12.75" customHeight="1" x14ac:dyDescent="0.2">
      <c r="A92" s="96"/>
      <c r="B92" s="98" t="s">
        <v>108</v>
      </c>
      <c r="C92" s="99" t="s">
        <v>1143</v>
      </c>
      <c r="D92" s="12" t="s">
        <v>1144</v>
      </c>
      <c r="E92" s="97"/>
      <c r="F92" s="12" t="s">
        <v>216</v>
      </c>
      <c r="G92" s="100">
        <f t="shared" si="22"/>
        <v>96.64</v>
      </c>
      <c r="H92" s="108">
        <f t="shared" si="23"/>
        <v>0</v>
      </c>
      <c r="I92" s="100">
        <v>96.64</v>
      </c>
      <c r="J92" s="101">
        <f t="shared" si="24"/>
        <v>0</v>
      </c>
      <c r="K92" s="102">
        <v>6.31</v>
      </c>
      <c r="L92" s="39">
        <f t="shared" si="25"/>
        <v>0</v>
      </c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</row>
    <row r="93" spans="1:78" s="2" customFormat="1" ht="12.75" customHeight="1" x14ac:dyDescent="0.2">
      <c r="A93" s="96"/>
      <c r="B93" s="98" t="s">
        <v>108</v>
      </c>
      <c r="C93" s="99" t="s">
        <v>1145</v>
      </c>
      <c r="D93" s="12" t="s">
        <v>1146</v>
      </c>
      <c r="E93" s="97"/>
      <c r="F93" s="12" t="s">
        <v>216</v>
      </c>
      <c r="G93" s="100">
        <f t="shared" si="22"/>
        <v>100.56</v>
      </c>
      <c r="H93" s="108">
        <f t="shared" si="23"/>
        <v>0</v>
      </c>
      <c r="I93" s="100">
        <v>100.56</v>
      </c>
      <c r="J93" s="101">
        <f t="shared" si="24"/>
        <v>0</v>
      </c>
      <c r="K93" s="102">
        <v>7.4</v>
      </c>
      <c r="L93" s="39">
        <f t="shared" si="25"/>
        <v>0</v>
      </c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</row>
    <row r="94" spans="1:78" s="2" customFormat="1" ht="12.75" customHeight="1" x14ac:dyDescent="0.2">
      <c r="A94" s="96"/>
      <c r="B94" s="98" t="s">
        <v>108</v>
      </c>
      <c r="C94" s="99" t="s">
        <v>1147</v>
      </c>
      <c r="D94" s="12" t="s">
        <v>1148</v>
      </c>
      <c r="E94" s="97"/>
      <c r="F94" s="12" t="s">
        <v>216</v>
      </c>
      <c r="G94" s="100">
        <f t="shared" si="22"/>
        <v>124.36</v>
      </c>
      <c r="H94" s="108">
        <f t="shared" si="23"/>
        <v>0</v>
      </c>
      <c r="I94" s="100">
        <v>124.36</v>
      </c>
      <c r="J94" s="101">
        <f t="shared" si="24"/>
        <v>0</v>
      </c>
      <c r="K94" s="102">
        <v>8.6199999999999992</v>
      </c>
      <c r="L94" s="39">
        <f t="shared" si="25"/>
        <v>0</v>
      </c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</row>
    <row r="95" spans="1:78" s="2" customFormat="1" ht="12.75" customHeight="1" x14ac:dyDescent="0.2">
      <c r="A95" s="96"/>
      <c r="B95" s="98" t="s">
        <v>108</v>
      </c>
      <c r="C95" s="99" t="s">
        <v>1149</v>
      </c>
      <c r="D95" s="12" t="s">
        <v>1150</v>
      </c>
      <c r="E95" s="97"/>
      <c r="F95" s="12" t="s">
        <v>216</v>
      </c>
      <c r="G95" s="100">
        <f t="shared" si="22"/>
        <v>129.68</v>
      </c>
      <c r="H95" s="108">
        <f t="shared" si="23"/>
        <v>0</v>
      </c>
      <c r="I95" s="100">
        <v>129.68</v>
      </c>
      <c r="J95" s="101">
        <f t="shared" si="24"/>
        <v>0</v>
      </c>
      <c r="K95" s="102">
        <v>9.36</v>
      </c>
      <c r="L95" s="39">
        <f t="shared" si="25"/>
        <v>0</v>
      </c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</row>
    <row r="96" spans="1:78" ht="12.75" customHeight="1" x14ac:dyDescent="0.25">
      <c r="H96" s="107"/>
      <c r="I96" s="109"/>
    </row>
    <row r="97" spans="1:78" ht="12.75" customHeight="1" x14ac:dyDescent="0.25">
      <c r="D97" s="18" t="s">
        <v>95</v>
      </c>
      <c r="H97" s="107"/>
      <c r="I97" s="109"/>
    </row>
    <row r="98" spans="1:78" s="2" customFormat="1" ht="12.75" customHeight="1" x14ac:dyDescent="0.2">
      <c r="A98" s="96"/>
      <c r="B98" s="98" t="s">
        <v>108</v>
      </c>
      <c r="C98" s="99" t="s">
        <v>530</v>
      </c>
      <c r="D98" s="12" t="s">
        <v>531</v>
      </c>
      <c r="E98" s="97"/>
      <c r="F98" s="12" t="s">
        <v>216</v>
      </c>
      <c r="G98" s="100">
        <f t="shared" ref="G98:G105" si="26">I98*(1-J98)</f>
        <v>8.02</v>
      </c>
      <c r="H98" s="108">
        <f t="shared" ref="H98:H105" si="27">E98*G98</f>
        <v>0</v>
      </c>
      <c r="I98" s="100">
        <v>8.02</v>
      </c>
      <c r="J98" s="101">
        <f>G$17/100</f>
        <v>0</v>
      </c>
      <c r="K98" s="102">
        <v>0.51</v>
      </c>
      <c r="L98" s="39">
        <f>E98*K98</f>
        <v>0</v>
      </c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</row>
    <row r="99" spans="1:78" s="2" customFormat="1" ht="12.75" customHeight="1" x14ac:dyDescent="0.2">
      <c r="A99" s="96"/>
      <c r="B99" s="98" t="s">
        <v>108</v>
      </c>
      <c r="C99" s="99" t="s">
        <v>532</v>
      </c>
      <c r="D99" s="12" t="s">
        <v>533</v>
      </c>
      <c r="E99" s="97"/>
      <c r="F99" s="12" t="s">
        <v>216</v>
      </c>
      <c r="G99" s="100">
        <f t="shared" si="26"/>
        <v>8.34</v>
      </c>
      <c r="H99" s="108">
        <f t="shared" si="27"/>
        <v>0</v>
      </c>
      <c r="I99" s="100">
        <v>8.34</v>
      </c>
      <c r="J99" s="101">
        <f t="shared" ref="J99:J105" si="28">G$17/100</f>
        <v>0</v>
      </c>
      <c r="K99" s="102">
        <v>0.6</v>
      </c>
      <c r="L99" s="39">
        <f t="shared" ref="L99:L105" si="29">E99*K99</f>
        <v>0</v>
      </c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</row>
    <row r="100" spans="1:78" s="2" customFormat="1" ht="12.75" customHeight="1" x14ac:dyDescent="0.2">
      <c r="A100" s="96"/>
      <c r="B100" s="98" t="s">
        <v>108</v>
      </c>
      <c r="C100" s="99" t="s">
        <v>534</v>
      </c>
      <c r="D100" s="12" t="s">
        <v>535</v>
      </c>
      <c r="E100" s="97"/>
      <c r="F100" s="12" t="s">
        <v>216</v>
      </c>
      <c r="G100" s="100">
        <f t="shared" si="26"/>
        <v>9.8800000000000008</v>
      </c>
      <c r="H100" s="108">
        <f t="shared" si="27"/>
        <v>0</v>
      </c>
      <c r="I100" s="100">
        <v>9.8800000000000008</v>
      </c>
      <c r="J100" s="101">
        <f t="shared" si="28"/>
        <v>0</v>
      </c>
      <c r="K100" s="102">
        <v>0.95</v>
      </c>
      <c r="L100" s="39">
        <f t="shared" si="29"/>
        <v>0</v>
      </c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</row>
    <row r="101" spans="1:78" s="2" customFormat="1" ht="12.75" customHeight="1" x14ac:dyDescent="0.2">
      <c r="A101" s="96"/>
      <c r="B101" s="98" t="s">
        <v>108</v>
      </c>
      <c r="C101" s="99" t="s">
        <v>536</v>
      </c>
      <c r="D101" s="12" t="s">
        <v>537</v>
      </c>
      <c r="E101" s="97"/>
      <c r="F101" s="12" t="s">
        <v>216</v>
      </c>
      <c r="G101" s="100">
        <f t="shared" si="26"/>
        <v>11.48</v>
      </c>
      <c r="H101" s="108">
        <f t="shared" si="27"/>
        <v>0</v>
      </c>
      <c r="I101" s="100">
        <v>11.48</v>
      </c>
      <c r="J101" s="101">
        <f t="shared" si="28"/>
        <v>0</v>
      </c>
      <c r="K101" s="102">
        <v>1.19</v>
      </c>
      <c r="L101" s="39">
        <f t="shared" si="29"/>
        <v>0</v>
      </c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</row>
    <row r="102" spans="1:78" s="2" customFormat="1" ht="12.75" customHeight="1" x14ac:dyDescent="0.2">
      <c r="A102" s="96"/>
      <c r="B102" s="98" t="s">
        <v>108</v>
      </c>
      <c r="C102" s="99" t="s">
        <v>538</v>
      </c>
      <c r="D102" s="12" t="s">
        <v>539</v>
      </c>
      <c r="E102" s="97"/>
      <c r="F102" s="12" t="s">
        <v>216</v>
      </c>
      <c r="G102" s="100">
        <f t="shared" si="26"/>
        <v>14.64</v>
      </c>
      <c r="H102" s="108">
        <f t="shared" si="27"/>
        <v>0</v>
      </c>
      <c r="I102" s="100">
        <v>14.64</v>
      </c>
      <c r="J102" s="101">
        <f t="shared" si="28"/>
        <v>0</v>
      </c>
      <c r="K102" s="102">
        <v>1.48</v>
      </c>
      <c r="L102" s="39">
        <f t="shared" si="29"/>
        <v>0</v>
      </c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</row>
    <row r="103" spans="1:78" s="2" customFormat="1" ht="12.75" customHeight="1" x14ac:dyDescent="0.2">
      <c r="A103" s="96"/>
      <c r="B103" s="98" t="s">
        <v>108</v>
      </c>
      <c r="C103" s="99" t="s">
        <v>540</v>
      </c>
      <c r="D103" s="12" t="s">
        <v>541</v>
      </c>
      <c r="E103" s="97"/>
      <c r="F103" s="12" t="s">
        <v>216</v>
      </c>
      <c r="G103" s="100">
        <f t="shared" si="26"/>
        <v>15.56</v>
      </c>
      <c r="H103" s="108">
        <f t="shared" si="27"/>
        <v>0</v>
      </c>
      <c r="I103" s="100">
        <v>15.56</v>
      </c>
      <c r="J103" s="101">
        <f>G$17/100</f>
        <v>0</v>
      </c>
      <c r="K103" s="102">
        <v>2.0699999999999998</v>
      </c>
      <c r="L103" s="39">
        <f t="shared" si="29"/>
        <v>0</v>
      </c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</row>
    <row r="104" spans="1:78" s="2" customFormat="1" ht="12.75" customHeight="1" x14ac:dyDescent="0.2">
      <c r="A104" s="96"/>
      <c r="B104" s="98" t="s">
        <v>108</v>
      </c>
      <c r="C104" s="99" t="s">
        <v>542</v>
      </c>
      <c r="D104" s="12" t="s">
        <v>543</v>
      </c>
      <c r="E104" s="97"/>
      <c r="F104" s="12" t="s">
        <v>216</v>
      </c>
      <c r="G104" s="100">
        <f t="shared" si="26"/>
        <v>22.16</v>
      </c>
      <c r="H104" s="108">
        <f t="shared" si="27"/>
        <v>0</v>
      </c>
      <c r="I104" s="100">
        <v>22.16</v>
      </c>
      <c r="J104" s="101">
        <f t="shared" ref="J104" si="30">H$17/100</f>
        <v>0</v>
      </c>
      <c r="K104" s="102">
        <v>1.68</v>
      </c>
      <c r="L104" s="39">
        <f t="shared" si="29"/>
        <v>0</v>
      </c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  <c r="BZ104" s="71"/>
    </row>
    <row r="105" spans="1:78" s="2" customFormat="1" ht="12.75" customHeight="1" x14ac:dyDescent="0.2">
      <c r="A105" s="96"/>
      <c r="B105" s="98" t="s">
        <v>108</v>
      </c>
      <c r="C105" s="99" t="s">
        <v>1151</v>
      </c>
      <c r="D105" s="12" t="s">
        <v>1152</v>
      </c>
      <c r="E105" s="97"/>
      <c r="F105" s="12" t="s">
        <v>216</v>
      </c>
      <c r="G105" s="100">
        <f t="shared" si="26"/>
        <v>0.42</v>
      </c>
      <c r="H105" s="108">
        <f t="shared" si="27"/>
        <v>0</v>
      </c>
      <c r="I105" s="100">
        <v>0.42</v>
      </c>
      <c r="J105" s="101">
        <f t="shared" si="28"/>
        <v>0</v>
      </c>
      <c r="K105" s="102">
        <v>0.03</v>
      </c>
      <c r="L105" s="39">
        <f t="shared" si="29"/>
        <v>0</v>
      </c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</row>
    <row r="106" spans="1:78" ht="12.75" customHeight="1" thickBot="1" x14ac:dyDescent="0.3"/>
    <row r="107" spans="1:78" s="53" customFormat="1" ht="15.95" customHeight="1" thickBot="1" x14ac:dyDescent="0.3">
      <c r="A107" s="46"/>
      <c r="B107" s="47"/>
      <c r="C107" s="48"/>
      <c r="D107" s="49" t="s">
        <v>52</v>
      </c>
      <c r="E107" s="50"/>
      <c r="F107" s="50"/>
      <c r="G107" s="51"/>
      <c r="H107" s="61">
        <f>SUM(H21:H106)</f>
        <v>0</v>
      </c>
      <c r="I107" s="59"/>
      <c r="J107" s="47"/>
      <c r="K107" s="52" t="s">
        <v>31</v>
      </c>
      <c r="L107" s="54">
        <f>SUM(L21:L106)</f>
        <v>0</v>
      </c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</row>
    <row r="109" spans="1:78" ht="12.75" customHeight="1" x14ac:dyDescent="0.25">
      <c r="C109" s="142" t="s">
        <v>44</v>
      </c>
      <c r="D109" s="142"/>
      <c r="E109" s="142"/>
      <c r="F109" s="142"/>
      <c r="G109" s="142"/>
      <c r="H109" s="142"/>
      <c r="I109" s="3"/>
      <c r="J109" s="45"/>
      <c r="K109" s="3"/>
      <c r="L109" s="3"/>
    </row>
    <row r="110" spans="1:78" ht="12.75" customHeight="1" thickBot="1" x14ac:dyDescent="0.3"/>
    <row r="111" spans="1:78" ht="12.75" customHeight="1" x14ac:dyDescent="0.25">
      <c r="C111" s="147" t="s">
        <v>45</v>
      </c>
      <c r="D111" s="148"/>
    </row>
    <row r="112" spans="1:78" ht="12.75" customHeight="1" x14ac:dyDescent="0.25">
      <c r="C112" s="40" t="s">
        <v>20</v>
      </c>
      <c r="D112" s="41" t="s">
        <v>46</v>
      </c>
    </row>
    <row r="113" spans="3:78" s="2" customFormat="1" ht="12.75" customHeight="1" x14ac:dyDescent="0.25">
      <c r="C113" s="42" t="s">
        <v>21</v>
      </c>
      <c r="D113" s="41" t="s">
        <v>47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  <c r="BZ113" s="71"/>
    </row>
    <row r="114" spans="3:78" s="2" customFormat="1" ht="12.75" customHeight="1" x14ac:dyDescent="0.25">
      <c r="C114" s="42" t="s">
        <v>99</v>
      </c>
      <c r="D114" s="41" t="s">
        <v>100</v>
      </c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  <c r="BZ114" s="71"/>
    </row>
    <row r="115" spans="3:78" s="2" customFormat="1" ht="12.75" customHeight="1" x14ac:dyDescent="0.25">
      <c r="C115" s="42" t="s">
        <v>22</v>
      </c>
      <c r="D115" s="41" t="s">
        <v>48</v>
      </c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</row>
    <row r="116" spans="3:78" s="2" customFormat="1" ht="12.75" customHeight="1" x14ac:dyDescent="0.25">
      <c r="C116" s="42" t="s">
        <v>23</v>
      </c>
      <c r="D116" s="41" t="s">
        <v>24</v>
      </c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  <c r="BZ116" s="71"/>
    </row>
    <row r="117" spans="3:78" s="2" customFormat="1" ht="12.75" customHeight="1" x14ac:dyDescent="0.25">
      <c r="C117" s="42" t="s">
        <v>25</v>
      </c>
      <c r="D117" s="41" t="s">
        <v>26</v>
      </c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</row>
    <row r="118" spans="3:78" s="2" customFormat="1" ht="12.75" customHeight="1" x14ac:dyDescent="0.25">
      <c r="C118" s="42" t="s">
        <v>27</v>
      </c>
      <c r="D118" s="41" t="s">
        <v>28</v>
      </c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</row>
    <row r="119" spans="3:78" s="2" customFormat="1" ht="12.75" customHeight="1" x14ac:dyDescent="0.25">
      <c r="C119" s="42" t="s">
        <v>29</v>
      </c>
      <c r="D119" s="41" t="s">
        <v>101</v>
      </c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</row>
    <row r="120" spans="3:78" s="2" customFormat="1" ht="12.75" customHeight="1" thickBot="1" x14ac:dyDescent="0.3">
      <c r="C120" s="43" t="s">
        <v>30</v>
      </c>
      <c r="D120" s="44" t="s">
        <v>49</v>
      </c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</row>
    <row r="122" spans="3:78" ht="12.75" customHeight="1" x14ac:dyDescent="0.25">
      <c r="C122" s="3" t="s">
        <v>40</v>
      </c>
    </row>
    <row r="123" spans="3:78" ht="12.75" customHeight="1" x14ac:dyDescent="0.25">
      <c r="C123" s="62" t="s">
        <v>57</v>
      </c>
    </row>
    <row r="124" spans="3:78" ht="12.75" customHeight="1" x14ac:dyDescent="0.25">
      <c r="C124" s="137" t="s">
        <v>58</v>
      </c>
      <c r="D124" s="137"/>
    </row>
    <row r="125" spans="3:78" s="2" customFormat="1" ht="12.75" customHeight="1" x14ac:dyDescent="0.25">
      <c r="C125" s="64" t="s">
        <v>51</v>
      </c>
      <c r="D125" s="63"/>
      <c r="E125" s="63"/>
      <c r="F125" s="63"/>
      <c r="G125" s="63"/>
      <c r="H125" s="63"/>
      <c r="I125" s="63"/>
      <c r="J125" s="63"/>
      <c r="K125" s="63"/>
      <c r="L125" s="63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  <c r="BY125" s="71"/>
      <c r="BZ125" s="71"/>
    </row>
    <row r="127" spans="3:78" ht="12.75" customHeight="1" x14ac:dyDescent="0.25">
      <c r="C127" s="3" t="s">
        <v>50</v>
      </c>
      <c r="D127" s="3"/>
      <c r="E127" s="3"/>
      <c r="F127" s="3"/>
      <c r="G127" s="3"/>
      <c r="H127" s="3"/>
    </row>
  </sheetData>
  <mergeCells count="11">
    <mergeCell ref="E16:F16"/>
    <mergeCell ref="G1:H3"/>
    <mergeCell ref="C13:D14"/>
    <mergeCell ref="E13:J13"/>
    <mergeCell ref="E14:F14"/>
    <mergeCell ref="E15:F15"/>
    <mergeCell ref="C124:D124"/>
    <mergeCell ref="C111:D111"/>
    <mergeCell ref="E17:F17"/>
    <mergeCell ref="E18:F18"/>
    <mergeCell ref="C109:H109"/>
  </mergeCells>
  <hyperlinks>
    <hyperlink ref="G1:H3" r:id="rId1" display="https://www.arkys.cz/cs/" xr:uid="{407784C4-D5F3-4FC4-A874-976D82A57850}"/>
    <hyperlink ref="C124" r:id="rId2" display="Podmienky dopravy systému MERKUR 2 ZADARMO nájdete na: www.arkys.cz/cs/doprava" xr:uid="{B0792D3C-3DC6-4533-8623-EAE30C4ED6BB}"/>
    <hyperlink ref="B23" r:id="rId3" location="item2878" xr:uid="{393F8431-EFC8-4C12-89BB-98EB77BD9393}"/>
    <hyperlink ref="B24:B27" r:id="rId4" location="item2878" display="www" xr:uid="{64B0830C-5C45-4DA3-A645-51843C6BA29F}"/>
    <hyperlink ref="B29" r:id="rId5" location="item2879" xr:uid="{9988BAEB-CB21-4ED7-AE69-190B84DCD143}"/>
    <hyperlink ref="B30:B33" r:id="rId6" location="item2879" display="www" xr:uid="{4051A1DB-7415-4513-99A1-AA41BA42F120}"/>
    <hyperlink ref="B36" r:id="rId7" location="item2870" xr:uid="{D6D0B670-91EF-46C2-9055-40A204701524}"/>
    <hyperlink ref="B37:B40" r:id="rId8" location="item2870" display="www" xr:uid="{1FE7E1F1-37D2-45CC-A88B-7A33B090EE94}"/>
    <hyperlink ref="B43" r:id="rId9" location="item2872" xr:uid="{8C2FD893-A5AD-4517-B10D-8CFBDCC7DDA5}"/>
    <hyperlink ref="B44" r:id="rId10" location="item2872" xr:uid="{4CA395EF-1BA9-416A-9A38-239B3C7CC143}"/>
    <hyperlink ref="B47" r:id="rId11" location="item2896" xr:uid="{FAF77EFD-9ADC-49C4-97E4-A77E61183B18}"/>
    <hyperlink ref="B48" r:id="rId12" location="item2840" xr:uid="{A0C4C81C-A02D-49CA-B109-258FBA54B419}"/>
    <hyperlink ref="B49" r:id="rId13" location="item2893" xr:uid="{15FE298F-BCEA-4FEB-A5BA-618B0D6B1B49}"/>
    <hyperlink ref="B50" r:id="rId14" location="item2893" xr:uid="{39F6BA86-D0F3-48EB-A7BA-1BCA5BCE0206}"/>
    <hyperlink ref="B51" r:id="rId15" location="item2894" xr:uid="{5B2909C6-7E68-434A-B52B-CA0D486909F1}"/>
    <hyperlink ref="B52" r:id="rId16" location="item2894" xr:uid="{69F6BC23-FD1F-437E-8B93-5E185798D7A5}"/>
    <hyperlink ref="B53" r:id="rId17" location="item2895" xr:uid="{1A17904B-5BBE-426B-8D58-4A8FE4AB9A1E}"/>
    <hyperlink ref="B54" r:id="rId18" location="item2895" xr:uid="{2F102D84-965B-4DE1-A06D-001B40CA0E3C}"/>
    <hyperlink ref="B55" r:id="rId19" location="item2839" xr:uid="{6F8D54B9-DBE1-4385-9BE0-71B580D15440}"/>
    <hyperlink ref="B56" r:id="rId20" location="item2839" xr:uid="{C4F5CDAE-8E9F-4DE3-B28D-8DF31C6E9167}"/>
    <hyperlink ref="B59" r:id="rId21" location="item2873" xr:uid="{F207611D-C841-43BF-872B-47E2A59FFCFD}"/>
    <hyperlink ref="B60:B69" r:id="rId22" location="item2873" display="www" xr:uid="{FA710605-5851-48D2-86A9-14B0FDC7D484}"/>
    <hyperlink ref="B72" r:id="rId23" location="item2875" xr:uid="{F3549FC9-5D95-4C49-B8B9-10B5B8FAD9C2}"/>
    <hyperlink ref="B73" r:id="rId24" location="item2875" xr:uid="{9D23F7AE-6C53-4041-968C-850BEA4283EF}"/>
    <hyperlink ref="B74" r:id="rId25" location="item2875" xr:uid="{8DACA3E0-9640-4C06-87A8-F39A989F7793}"/>
    <hyperlink ref="B75" r:id="rId26" location="item2875" xr:uid="{BDC86464-9CB8-4527-B7AE-0D41A3C469B5}"/>
    <hyperlink ref="B76" r:id="rId27" location="item2875" xr:uid="{5E4AF159-1773-4495-A9F4-49844935E60D}"/>
    <hyperlink ref="B78" r:id="rId28" location="item2875" xr:uid="{E66B7FBD-7215-498B-97EC-F5CCDA0EEEB1}"/>
    <hyperlink ref="B79" r:id="rId29" location="item2875" xr:uid="{72D93A96-44E0-45C6-A6DC-F55C64771023}"/>
    <hyperlink ref="B80" r:id="rId30" location="item2875" xr:uid="{8E4A5D37-0B12-4EA6-A2F7-B389682D22DC}"/>
    <hyperlink ref="B81" r:id="rId31" location="item2875" xr:uid="{CAF82732-4F9A-4203-A77F-6C3777227BD5}"/>
    <hyperlink ref="B82" r:id="rId32" location="item2875" xr:uid="{4A5181B4-5676-4F96-ACD0-2EE868433756}"/>
    <hyperlink ref="B85" r:id="rId33" location="item2874" xr:uid="{9F3D5C52-8ED8-45E6-B9BF-DE14411DA193}"/>
    <hyperlink ref="B86" r:id="rId34" location="item2874" xr:uid="{9C74D340-8B30-4DC0-988A-52A6807D92F9}"/>
    <hyperlink ref="B87" r:id="rId35" location="item2874" xr:uid="{51EFB41D-C4C5-4DA6-BA8C-11B5E80F1F3D}"/>
    <hyperlink ref="B88" r:id="rId36" location="item2874" xr:uid="{B6D48779-6555-4076-A042-97148F7F0C23}"/>
    <hyperlink ref="B89" r:id="rId37" location="item2874" xr:uid="{76795B59-CD7D-4B77-8107-32F6D8EAB0C3}"/>
    <hyperlink ref="B91" r:id="rId38" location="item2874" xr:uid="{10C16385-FE07-4971-9D9D-9DB384EC2513}"/>
    <hyperlink ref="B92" r:id="rId39" location="item2874" xr:uid="{ABA0B9BF-F42A-4DC2-8861-AD0B016EE3FE}"/>
    <hyperlink ref="B93" r:id="rId40" location="item2874" xr:uid="{CD0E4F3D-E4A5-4938-AB58-42FDA2BB8154}"/>
    <hyperlink ref="B94" r:id="rId41" location="item2874" xr:uid="{B235B85D-B3AE-4749-9CE7-A0A68D2B9AF2}"/>
    <hyperlink ref="B95" r:id="rId42" location="item2874" xr:uid="{9C0690BC-9B32-4BD5-9F39-A40AA3A15621}"/>
    <hyperlink ref="B98" r:id="rId43" location="item2867" xr:uid="{9F9EB123-D6F1-40A5-A298-E82CE04F951A}"/>
    <hyperlink ref="B99:B103" r:id="rId44" location="item2867" display="www" xr:uid="{677135FC-D1F5-4935-BD60-9FE1C7873549}"/>
    <hyperlink ref="B105" r:id="rId45" location="item2868" xr:uid="{EEB24CD9-F095-4CF8-8F02-3142EAE228E5}"/>
    <hyperlink ref="B104" r:id="rId46" location="item2869" xr:uid="{C9E4050E-0BB4-4350-A27D-3E1812BDEE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4EA1C-8419-411A-B16C-FD2BF91B3EC9}">
  <sheetPr>
    <tabColor rgb="FFFFC000"/>
  </sheetPr>
  <dimension ref="A1:BZ141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49" t="e" vm="1">
        <v>#VALUE!</v>
      </c>
      <c r="H1" s="149"/>
    </row>
    <row r="2" spans="1:78" ht="20.100000000000001" customHeight="1" x14ac:dyDescent="0.25">
      <c r="B2" s="4"/>
      <c r="D2" s="65" t="s">
        <v>87</v>
      </c>
      <c r="E2" s="15"/>
      <c r="G2" s="149"/>
      <c r="H2" s="149"/>
      <c r="I2" s="3"/>
      <c r="J2" s="3"/>
    </row>
    <row r="3" spans="1:78" ht="20.100000000000001" customHeight="1" x14ac:dyDescent="0.25">
      <c r="B3" s="4"/>
      <c r="D3" s="66" t="s">
        <v>106</v>
      </c>
      <c r="E3" s="14"/>
      <c r="F3" s="5"/>
      <c r="G3" s="149"/>
      <c r="H3" s="149"/>
      <c r="I3" s="3"/>
      <c r="J3" s="3"/>
      <c r="K3" s="6"/>
      <c r="L3" s="6"/>
    </row>
    <row r="4" spans="1:78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3" t="s">
        <v>32</v>
      </c>
      <c r="D13" s="144"/>
      <c r="E13" s="150" t="s">
        <v>19</v>
      </c>
      <c r="F13" s="151"/>
      <c r="G13" s="151"/>
      <c r="H13" s="151"/>
      <c r="I13" s="151"/>
      <c r="J13" s="152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45"/>
      <c r="D14" s="146"/>
      <c r="E14" s="140" t="s">
        <v>5</v>
      </c>
      <c r="F14" s="141"/>
      <c r="G14" s="35" t="s">
        <v>7</v>
      </c>
      <c r="H14" s="32" t="s">
        <v>105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38">
        <v>0</v>
      </c>
      <c r="F15" s="139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28" t="s">
        <v>17</v>
      </c>
      <c r="D16" s="30" t="s">
        <v>53</v>
      </c>
      <c r="E16" s="159" t="s">
        <v>8</v>
      </c>
      <c r="F16" s="160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22" t="s">
        <v>4</v>
      </c>
      <c r="D17" s="31" t="s">
        <v>54</v>
      </c>
      <c r="E17" s="157" t="s">
        <v>8</v>
      </c>
      <c r="F17" s="158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55</v>
      </c>
      <c r="D18" s="70" t="s">
        <v>56</v>
      </c>
      <c r="E18" s="138" t="s">
        <v>8</v>
      </c>
      <c r="F18" s="139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88</v>
      </c>
    </row>
    <row r="23" spans="1:78" s="2" customFormat="1" ht="12.75" customHeight="1" x14ac:dyDescent="0.2">
      <c r="A23" s="96"/>
      <c r="B23" s="98" t="s">
        <v>108</v>
      </c>
      <c r="C23" s="99" t="s">
        <v>1204</v>
      </c>
      <c r="D23" s="12" t="s">
        <v>1205</v>
      </c>
      <c r="E23" s="97"/>
      <c r="F23" s="12" t="s">
        <v>110</v>
      </c>
      <c r="G23" s="100">
        <f t="shared" ref="G23:G33" si="0">I23*(1-J23)</f>
        <v>21.6</v>
      </c>
      <c r="H23" s="108">
        <f t="shared" ref="H23:H33" si="1">E23*G23</f>
        <v>0</v>
      </c>
      <c r="I23" s="100">
        <v>21.6</v>
      </c>
      <c r="J23" s="101">
        <f>H$17/100</f>
        <v>0</v>
      </c>
      <c r="K23" s="102">
        <v>2.84</v>
      </c>
      <c r="L23" s="39">
        <f t="shared" ref="L23:L33" si="2">E23*K23</f>
        <v>0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</row>
    <row r="24" spans="1:78" s="2" customFormat="1" ht="12.75" customHeight="1" x14ac:dyDescent="0.2">
      <c r="A24" s="96"/>
      <c r="B24" s="98" t="s">
        <v>108</v>
      </c>
      <c r="C24" s="99" t="s">
        <v>1206</v>
      </c>
      <c r="D24" s="12" t="s">
        <v>1207</v>
      </c>
      <c r="E24" s="97"/>
      <c r="F24" s="12" t="s">
        <v>110</v>
      </c>
      <c r="G24" s="100">
        <f t="shared" si="0"/>
        <v>21.4</v>
      </c>
      <c r="H24" s="108">
        <f t="shared" si="1"/>
        <v>0</v>
      </c>
      <c r="I24" s="100">
        <v>21.4</v>
      </c>
      <c r="J24" s="101">
        <f t="shared" ref="J24:J33" si="3">H$17/100</f>
        <v>0</v>
      </c>
      <c r="K24" s="102">
        <v>2.91</v>
      </c>
      <c r="L24" s="39">
        <f t="shared" si="2"/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</row>
    <row r="25" spans="1:78" s="2" customFormat="1" ht="12.75" customHeight="1" x14ac:dyDescent="0.2">
      <c r="A25" s="96"/>
      <c r="B25" s="98" t="s">
        <v>108</v>
      </c>
      <c r="C25" s="99" t="s">
        <v>1208</v>
      </c>
      <c r="D25" s="12" t="s">
        <v>1209</v>
      </c>
      <c r="E25" s="97"/>
      <c r="F25" s="12" t="s">
        <v>110</v>
      </c>
      <c r="G25" s="100">
        <f t="shared" si="0"/>
        <v>24.36</v>
      </c>
      <c r="H25" s="108">
        <f t="shared" si="1"/>
        <v>0</v>
      </c>
      <c r="I25" s="100">
        <v>24.36</v>
      </c>
      <c r="J25" s="101">
        <f t="shared" si="3"/>
        <v>0</v>
      </c>
      <c r="K25" s="102">
        <v>3.24</v>
      </c>
      <c r="L25" s="39">
        <f t="shared" si="2"/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</row>
    <row r="26" spans="1:78" s="2" customFormat="1" ht="12.75" customHeight="1" x14ac:dyDescent="0.2">
      <c r="A26" s="96"/>
      <c r="B26" s="98" t="s">
        <v>108</v>
      </c>
      <c r="C26" s="99" t="s">
        <v>1210</v>
      </c>
      <c r="D26" s="12" t="s">
        <v>1211</v>
      </c>
      <c r="E26" s="97"/>
      <c r="F26" s="12" t="s">
        <v>110</v>
      </c>
      <c r="G26" s="100">
        <f t="shared" si="0"/>
        <v>27.16</v>
      </c>
      <c r="H26" s="108">
        <f t="shared" si="1"/>
        <v>0</v>
      </c>
      <c r="I26" s="100">
        <v>27.16</v>
      </c>
      <c r="J26" s="101">
        <f t="shared" si="3"/>
        <v>0</v>
      </c>
      <c r="K26" s="102">
        <v>3.5</v>
      </c>
      <c r="L26" s="39">
        <f t="shared" si="2"/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</row>
    <row r="27" spans="1:78" s="2" customFormat="1" ht="12.75" customHeight="1" x14ac:dyDescent="0.2">
      <c r="A27" s="96"/>
      <c r="B27" s="98" t="s">
        <v>108</v>
      </c>
      <c r="C27" s="99" t="s">
        <v>1212</v>
      </c>
      <c r="D27" s="12" t="s">
        <v>1213</v>
      </c>
      <c r="E27" s="97"/>
      <c r="F27" s="12" t="s">
        <v>110</v>
      </c>
      <c r="G27" s="100">
        <f t="shared" si="0"/>
        <v>32.96</v>
      </c>
      <c r="H27" s="108">
        <f t="shared" si="1"/>
        <v>0</v>
      </c>
      <c r="I27" s="100">
        <v>32.96</v>
      </c>
      <c r="J27" s="101">
        <f t="shared" si="3"/>
        <v>0</v>
      </c>
      <c r="K27" s="102">
        <v>3.77</v>
      </c>
      <c r="L27" s="39">
        <f t="shared" si="2"/>
        <v>0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</row>
    <row r="28" spans="1:78" s="2" customFormat="1" ht="6.95" customHeight="1" x14ac:dyDescent="0.2">
      <c r="A28" s="96"/>
      <c r="B28" s="98"/>
      <c r="C28" s="4"/>
      <c r="D28" s="12"/>
      <c r="E28" s="10"/>
      <c r="F28" s="12"/>
      <c r="G28" s="100"/>
      <c r="H28" s="113"/>
      <c r="I28" s="100"/>
      <c r="J28" s="112"/>
      <c r="K28" s="102"/>
      <c r="L28" s="3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</row>
    <row r="29" spans="1:78" s="2" customFormat="1" ht="12.75" customHeight="1" x14ac:dyDescent="0.2">
      <c r="A29" s="96"/>
      <c r="B29" s="98" t="s">
        <v>108</v>
      </c>
      <c r="C29" s="99" t="s">
        <v>1214</v>
      </c>
      <c r="D29" s="12" t="s">
        <v>1215</v>
      </c>
      <c r="E29" s="97"/>
      <c r="F29" s="12" t="s">
        <v>110</v>
      </c>
      <c r="G29" s="100">
        <f t="shared" si="0"/>
        <v>32.56</v>
      </c>
      <c r="H29" s="108">
        <f t="shared" si="1"/>
        <v>0</v>
      </c>
      <c r="I29" s="100">
        <v>32.56</v>
      </c>
      <c r="J29" s="101">
        <f t="shared" si="3"/>
        <v>0</v>
      </c>
      <c r="K29" s="102">
        <v>4.75</v>
      </c>
      <c r="L29" s="39">
        <f t="shared" si="2"/>
        <v>0</v>
      </c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</row>
    <row r="30" spans="1:78" s="2" customFormat="1" ht="12.75" customHeight="1" x14ac:dyDescent="0.2">
      <c r="A30" s="96"/>
      <c r="B30" s="98" t="s">
        <v>108</v>
      </c>
      <c r="C30" s="99" t="s">
        <v>1216</v>
      </c>
      <c r="D30" s="12" t="s">
        <v>1217</v>
      </c>
      <c r="E30" s="97"/>
      <c r="F30" s="12" t="s">
        <v>110</v>
      </c>
      <c r="G30" s="100">
        <f t="shared" si="0"/>
        <v>30.64</v>
      </c>
      <c r="H30" s="108">
        <f t="shared" si="1"/>
        <v>0</v>
      </c>
      <c r="I30" s="100">
        <v>30.64</v>
      </c>
      <c r="J30" s="101">
        <f t="shared" si="3"/>
        <v>0</v>
      </c>
      <c r="K30" s="102">
        <v>5.29</v>
      </c>
      <c r="L30" s="39">
        <f t="shared" si="2"/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</row>
    <row r="31" spans="1:78" s="2" customFormat="1" ht="12.75" customHeight="1" x14ac:dyDescent="0.2">
      <c r="A31" s="96"/>
      <c r="B31" s="98" t="s">
        <v>108</v>
      </c>
      <c r="C31" s="99" t="s">
        <v>1218</v>
      </c>
      <c r="D31" s="12" t="s">
        <v>1219</v>
      </c>
      <c r="E31" s="97"/>
      <c r="F31" s="12" t="s">
        <v>110</v>
      </c>
      <c r="G31" s="100">
        <f t="shared" si="0"/>
        <v>33.68</v>
      </c>
      <c r="H31" s="108">
        <f t="shared" si="1"/>
        <v>0</v>
      </c>
      <c r="I31" s="100">
        <v>33.68</v>
      </c>
      <c r="J31" s="101">
        <f t="shared" si="3"/>
        <v>0</v>
      </c>
      <c r="K31" s="102">
        <v>5.56</v>
      </c>
      <c r="L31" s="39">
        <f t="shared" si="2"/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</row>
    <row r="32" spans="1:78" s="2" customFormat="1" ht="12.75" customHeight="1" x14ac:dyDescent="0.2">
      <c r="A32" s="96"/>
      <c r="B32" s="98" t="s">
        <v>108</v>
      </c>
      <c r="C32" s="99" t="s">
        <v>1220</v>
      </c>
      <c r="D32" s="12" t="s">
        <v>1221</v>
      </c>
      <c r="E32" s="97"/>
      <c r="F32" s="12" t="s">
        <v>110</v>
      </c>
      <c r="G32" s="100">
        <f t="shared" si="0"/>
        <v>37.56</v>
      </c>
      <c r="H32" s="108">
        <f t="shared" si="1"/>
        <v>0</v>
      </c>
      <c r="I32" s="100">
        <v>37.56</v>
      </c>
      <c r="J32" s="101">
        <f t="shared" si="3"/>
        <v>0</v>
      </c>
      <c r="K32" s="102">
        <v>5.82</v>
      </c>
      <c r="L32" s="39">
        <f t="shared" si="2"/>
        <v>0</v>
      </c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</row>
    <row r="33" spans="1:78" s="2" customFormat="1" ht="12.75" customHeight="1" x14ac:dyDescent="0.2">
      <c r="A33" s="96"/>
      <c r="B33" s="98" t="s">
        <v>108</v>
      </c>
      <c r="C33" s="99" t="s">
        <v>1222</v>
      </c>
      <c r="D33" s="12" t="s">
        <v>1223</v>
      </c>
      <c r="E33" s="97"/>
      <c r="F33" s="12" t="s">
        <v>110</v>
      </c>
      <c r="G33" s="100">
        <f t="shared" si="0"/>
        <v>41.6</v>
      </c>
      <c r="H33" s="108">
        <f t="shared" si="1"/>
        <v>0</v>
      </c>
      <c r="I33" s="100">
        <v>41.6</v>
      </c>
      <c r="J33" s="101">
        <f t="shared" si="3"/>
        <v>0</v>
      </c>
      <c r="K33" s="102">
        <v>6.08</v>
      </c>
      <c r="L33" s="39">
        <f t="shared" si="2"/>
        <v>0</v>
      </c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</row>
    <row r="34" spans="1:78" ht="12.75" customHeight="1" x14ac:dyDescent="0.25">
      <c r="H34" s="107"/>
      <c r="I34" s="109"/>
    </row>
    <row r="35" spans="1:78" ht="12.75" customHeight="1" x14ac:dyDescent="0.25">
      <c r="D35" s="18" t="s">
        <v>89</v>
      </c>
      <c r="H35" s="107"/>
      <c r="I35" s="109"/>
    </row>
    <row r="36" spans="1:78" s="2" customFormat="1" ht="12.75" customHeight="1" x14ac:dyDescent="0.2">
      <c r="A36" s="96"/>
      <c r="B36" s="98" t="s">
        <v>108</v>
      </c>
      <c r="C36" s="99" t="s">
        <v>1224</v>
      </c>
      <c r="D36" s="12" t="s">
        <v>1225</v>
      </c>
      <c r="E36" s="97"/>
      <c r="F36" s="12" t="s">
        <v>110</v>
      </c>
      <c r="G36" s="100">
        <f t="shared" ref="G36:G37" si="4">I36*(1-J36)</f>
        <v>14.76</v>
      </c>
      <c r="H36" s="108">
        <f t="shared" ref="H36:H40" si="5">E36*G36</f>
        <v>0</v>
      </c>
      <c r="I36" s="100">
        <v>14.76</v>
      </c>
      <c r="J36" s="101">
        <f t="shared" ref="J36:J40" si="6">H$17/100</f>
        <v>0</v>
      </c>
      <c r="K36" s="102">
        <v>1.42</v>
      </c>
      <c r="L36" s="39">
        <f t="shared" ref="L36:L40" si="7">E36*K36</f>
        <v>0</v>
      </c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</row>
    <row r="37" spans="1:78" s="2" customFormat="1" ht="12.75" customHeight="1" x14ac:dyDescent="0.2">
      <c r="A37" s="96"/>
      <c r="B37" s="98" t="s">
        <v>108</v>
      </c>
      <c r="C37" s="99" t="s">
        <v>1226</v>
      </c>
      <c r="D37" s="12" t="s">
        <v>1227</v>
      </c>
      <c r="E37" s="97"/>
      <c r="F37" s="12" t="s">
        <v>110</v>
      </c>
      <c r="G37" s="100">
        <f t="shared" si="4"/>
        <v>17.68</v>
      </c>
      <c r="H37" s="108">
        <f t="shared" si="5"/>
        <v>0</v>
      </c>
      <c r="I37" s="100">
        <v>17.68</v>
      </c>
      <c r="J37" s="101">
        <f t="shared" si="6"/>
        <v>0</v>
      </c>
      <c r="K37" s="102">
        <v>1.74</v>
      </c>
      <c r="L37" s="39">
        <f t="shared" si="7"/>
        <v>0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</row>
    <row r="38" spans="1:78" s="2" customFormat="1" ht="12.75" customHeight="1" x14ac:dyDescent="0.2">
      <c r="A38" s="96"/>
      <c r="B38" s="98" t="s">
        <v>108</v>
      </c>
      <c r="C38" s="99" t="s">
        <v>1228</v>
      </c>
      <c r="D38" s="12" t="s">
        <v>1229</v>
      </c>
      <c r="E38" s="97"/>
      <c r="F38" s="12" t="s">
        <v>110</v>
      </c>
      <c r="G38" s="100">
        <f>I38*(1-J38)</f>
        <v>23.12</v>
      </c>
      <c r="H38" s="108">
        <f t="shared" si="5"/>
        <v>0</v>
      </c>
      <c r="I38" s="100">
        <v>23.12</v>
      </c>
      <c r="J38" s="101">
        <f t="shared" si="6"/>
        <v>0</v>
      </c>
      <c r="K38" s="102">
        <v>2.38</v>
      </c>
      <c r="L38" s="39">
        <f t="shared" si="7"/>
        <v>0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</row>
    <row r="39" spans="1:78" s="2" customFormat="1" ht="12.75" customHeight="1" x14ac:dyDescent="0.2">
      <c r="A39" s="96"/>
      <c r="B39" s="98" t="s">
        <v>108</v>
      </c>
      <c r="C39" s="99" t="s">
        <v>1230</v>
      </c>
      <c r="D39" s="12" t="s">
        <v>1231</v>
      </c>
      <c r="E39" s="97"/>
      <c r="F39" s="12" t="s">
        <v>110</v>
      </c>
      <c r="G39" s="100">
        <f>I39*(1-J39)</f>
        <v>33.68</v>
      </c>
      <c r="H39" s="108">
        <f t="shared" si="5"/>
        <v>0</v>
      </c>
      <c r="I39" s="100">
        <v>33.68</v>
      </c>
      <c r="J39" s="101">
        <f t="shared" si="6"/>
        <v>0</v>
      </c>
      <c r="K39" s="102">
        <v>3.78</v>
      </c>
      <c r="L39" s="39">
        <f t="shared" si="7"/>
        <v>0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</row>
    <row r="40" spans="1:78" s="2" customFormat="1" ht="12.75" customHeight="1" x14ac:dyDescent="0.2">
      <c r="A40" s="96"/>
      <c r="B40" s="98" t="s">
        <v>108</v>
      </c>
      <c r="C40" s="99" t="s">
        <v>1232</v>
      </c>
      <c r="D40" s="12" t="s">
        <v>1233</v>
      </c>
      <c r="E40" s="97"/>
      <c r="F40" s="12" t="s">
        <v>110</v>
      </c>
      <c r="G40" s="100">
        <f>I40*(1-J40)</f>
        <v>40.68</v>
      </c>
      <c r="H40" s="108">
        <f t="shared" si="5"/>
        <v>0</v>
      </c>
      <c r="I40" s="100">
        <v>40.68</v>
      </c>
      <c r="J40" s="101">
        <f t="shared" si="6"/>
        <v>0</v>
      </c>
      <c r="K40" s="102">
        <v>4.58</v>
      </c>
      <c r="L40" s="39">
        <f t="shared" si="7"/>
        <v>0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</row>
    <row r="41" spans="1:78" ht="12.75" customHeight="1" x14ac:dyDescent="0.25">
      <c r="H41" s="107"/>
      <c r="I41" s="109"/>
    </row>
    <row r="42" spans="1:78" ht="12.75" customHeight="1" x14ac:dyDescent="0.25">
      <c r="D42" s="18" t="s">
        <v>96</v>
      </c>
      <c r="H42" s="107"/>
      <c r="I42" s="109"/>
    </row>
    <row r="43" spans="1:78" s="2" customFormat="1" ht="12.75" customHeight="1" x14ac:dyDescent="0.2">
      <c r="A43" s="96"/>
      <c r="B43" s="98" t="s">
        <v>108</v>
      </c>
      <c r="C43" s="99" t="s">
        <v>1234</v>
      </c>
      <c r="D43" s="12" t="s">
        <v>1235</v>
      </c>
      <c r="E43" s="97"/>
      <c r="F43" s="12" t="s">
        <v>110</v>
      </c>
      <c r="G43" s="100">
        <f>I43*(1-J43)</f>
        <v>4.3600000000000003</v>
      </c>
      <c r="H43" s="108">
        <f t="shared" ref="H43" si="8">E43*G43</f>
        <v>0</v>
      </c>
      <c r="I43" s="100">
        <v>4.3600000000000003</v>
      </c>
      <c r="J43" s="101">
        <f t="shared" ref="J43:J44" si="9">H$17/100</f>
        <v>0</v>
      </c>
      <c r="K43" s="102">
        <v>0.28999999999999998</v>
      </c>
      <c r="L43" s="39">
        <f t="shared" ref="L43" si="10">E43*K43</f>
        <v>0</v>
      </c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</row>
    <row r="44" spans="1:78" s="2" customFormat="1" ht="12.75" customHeight="1" x14ac:dyDescent="0.2">
      <c r="A44" s="96"/>
      <c r="B44" s="98" t="s">
        <v>108</v>
      </c>
      <c r="C44" s="99" t="s">
        <v>1236</v>
      </c>
      <c r="D44" s="12" t="s">
        <v>1237</v>
      </c>
      <c r="E44" s="97"/>
      <c r="F44" s="12" t="s">
        <v>110</v>
      </c>
      <c r="G44" s="100">
        <f>I44*(1-J44)</f>
        <v>6.8</v>
      </c>
      <c r="H44" s="108">
        <f>E44*G44</f>
        <v>0</v>
      </c>
      <c r="I44" s="100">
        <v>6.8</v>
      </c>
      <c r="J44" s="101">
        <f t="shared" si="9"/>
        <v>0</v>
      </c>
      <c r="K44" s="102">
        <v>0.54</v>
      </c>
      <c r="L44" s="39">
        <f>E44*K44</f>
        <v>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</row>
    <row r="45" spans="1:78" ht="12.75" customHeight="1" x14ac:dyDescent="0.25">
      <c r="D45" s="56"/>
      <c r="H45" s="107"/>
      <c r="I45" s="109"/>
    </row>
    <row r="46" spans="1:78" ht="12.75" customHeight="1" x14ac:dyDescent="0.25">
      <c r="D46" s="18" t="s">
        <v>91</v>
      </c>
      <c r="H46" s="107"/>
      <c r="I46" s="109"/>
    </row>
    <row r="47" spans="1:78" s="2" customFormat="1" ht="12.75" customHeight="1" x14ac:dyDescent="0.2">
      <c r="A47" s="96"/>
      <c r="B47" s="98" t="s">
        <v>108</v>
      </c>
      <c r="C47" s="115" t="s">
        <v>1238</v>
      </c>
      <c r="D47" s="12" t="s">
        <v>1239</v>
      </c>
      <c r="E47" s="97"/>
      <c r="F47" s="12" t="s">
        <v>211</v>
      </c>
      <c r="G47" s="100">
        <f>I47*(1-J47)</f>
        <v>24.52</v>
      </c>
      <c r="H47" s="108">
        <f>E47*G47</f>
        <v>0</v>
      </c>
      <c r="I47" s="100">
        <v>24.52</v>
      </c>
      <c r="J47" s="101">
        <f>H$16/100</f>
        <v>0</v>
      </c>
      <c r="K47" s="102">
        <v>1.5</v>
      </c>
      <c r="L47" s="39">
        <f>E47*K47</f>
        <v>0</v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</row>
    <row r="48" spans="1:78" s="2" customFormat="1" ht="12.75" customHeight="1" x14ac:dyDescent="0.25">
      <c r="A48" s="71"/>
      <c r="B48" s="82" t="s">
        <v>108</v>
      </c>
      <c r="C48" s="116" t="s">
        <v>213</v>
      </c>
      <c r="D48" s="12" t="s">
        <v>1078</v>
      </c>
      <c r="E48" s="97"/>
      <c r="F48" s="12" t="s">
        <v>211</v>
      </c>
      <c r="G48" s="100">
        <f>I48*(1-J48)</f>
        <v>1.72</v>
      </c>
      <c r="H48" s="108">
        <f>E48*G48</f>
        <v>0</v>
      </c>
      <c r="I48" s="100">
        <v>1.72</v>
      </c>
      <c r="J48" s="101">
        <f>G$16/100</f>
        <v>0</v>
      </c>
      <c r="K48" s="102">
        <v>0.152</v>
      </c>
      <c r="L48" s="39">
        <f>E48*K48</f>
        <v>0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</row>
    <row r="49" spans="1:78" s="2" customFormat="1" ht="12.75" customHeight="1" x14ac:dyDescent="0.2">
      <c r="A49" s="96"/>
      <c r="B49" s="98" t="s">
        <v>108</v>
      </c>
      <c r="C49" s="99" t="s">
        <v>1240</v>
      </c>
      <c r="D49" s="12" t="s">
        <v>1241</v>
      </c>
      <c r="E49" s="97"/>
      <c r="F49" s="12" t="s">
        <v>216</v>
      </c>
      <c r="G49" s="100">
        <f t="shared" ref="G49:G55" si="11">I49*(1-J49)</f>
        <v>1.72</v>
      </c>
      <c r="H49" s="108">
        <f t="shared" ref="H49:H55" si="12">E49*G49</f>
        <v>0</v>
      </c>
      <c r="I49" s="100">
        <v>1.72</v>
      </c>
      <c r="J49" s="101">
        <f t="shared" ref="J49:J54" si="13">H$17/100</f>
        <v>0</v>
      </c>
      <c r="K49" s="102">
        <v>0.08</v>
      </c>
      <c r="L49" s="39">
        <f t="shared" ref="L49:L55" si="14">E49*K49</f>
        <v>0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</row>
    <row r="50" spans="1:78" s="2" customFormat="1" ht="12.75" customHeight="1" x14ac:dyDescent="0.2">
      <c r="A50" s="96"/>
      <c r="B50" s="98" t="s">
        <v>108</v>
      </c>
      <c r="C50" s="99" t="s">
        <v>1242</v>
      </c>
      <c r="D50" s="12" t="s">
        <v>1243</v>
      </c>
      <c r="E50" s="97"/>
      <c r="F50" s="12" t="s">
        <v>216</v>
      </c>
      <c r="G50" s="100">
        <f t="shared" si="11"/>
        <v>2.44</v>
      </c>
      <c r="H50" s="108">
        <f t="shared" si="12"/>
        <v>0</v>
      </c>
      <c r="I50" s="100">
        <v>2.44</v>
      </c>
      <c r="J50" s="101">
        <f t="shared" si="13"/>
        <v>0</v>
      </c>
      <c r="K50" s="102">
        <v>0.2</v>
      </c>
      <c r="L50" s="39">
        <f t="shared" si="14"/>
        <v>0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</row>
    <row r="51" spans="1:78" s="2" customFormat="1" ht="12.75" customHeight="1" x14ac:dyDescent="0.2">
      <c r="A51" s="96"/>
      <c r="B51" s="98" t="s">
        <v>108</v>
      </c>
      <c r="C51" s="99" t="s">
        <v>1244</v>
      </c>
      <c r="D51" s="12" t="s">
        <v>1245</v>
      </c>
      <c r="E51" s="97"/>
      <c r="F51" s="12" t="s">
        <v>216</v>
      </c>
      <c r="G51" s="100">
        <f t="shared" si="11"/>
        <v>3.64</v>
      </c>
      <c r="H51" s="108">
        <f t="shared" si="12"/>
        <v>0</v>
      </c>
      <c r="I51" s="100">
        <v>3.64</v>
      </c>
      <c r="J51" s="101">
        <f t="shared" si="13"/>
        <v>0</v>
      </c>
      <c r="K51" s="102">
        <v>0.14000000000000001</v>
      </c>
      <c r="L51" s="39">
        <f t="shared" si="14"/>
        <v>0</v>
      </c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</row>
    <row r="52" spans="1:78" s="2" customFormat="1" ht="12.75" customHeight="1" x14ac:dyDescent="0.2">
      <c r="A52" s="96"/>
      <c r="B52" s="98" t="s">
        <v>108</v>
      </c>
      <c r="C52" s="99" t="s">
        <v>1246</v>
      </c>
      <c r="D52" s="12" t="s">
        <v>1247</v>
      </c>
      <c r="E52" s="97"/>
      <c r="F52" s="12" t="s">
        <v>216</v>
      </c>
      <c r="G52" s="100">
        <f t="shared" si="11"/>
        <v>4.68</v>
      </c>
      <c r="H52" s="108">
        <f t="shared" si="12"/>
        <v>0</v>
      </c>
      <c r="I52" s="100">
        <v>4.68</v>
      </c>
      <c r="J52" s="101">
        <f t="shared" si="13"/>
        <v>0</v>
      </c>
      <c r="K52" s="102">
        <v>0.34</v>
      </c>
      <c r="L52" s="39">
        <f t="shared" si="14"/>
        <v>0</v>
      </c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</row>
    <row r="53" spans="1:78" s="2" customFormat="1" ht="12.75" customHeight="1" x14ac:dyDescent="0.2">
      <c r="A53" s="96"/>
      <c r="B53" s="98" t="s">
        <v>108</v>
      </c>
      <c r="C53" s="99" t="s">
        <v>1248</v>
      </c>
      <c r="D53" s="12" t="s">
        <v>1249</v>
      </c>
      <c r="E53" s="97"/>
      <c r="F53" s="12" t="s">
        <v>216</v>
      </c>
      <c r="G53" s="100">
        <f t="shared" si="11"/>
        <v>2.64</v>
      </c>
      <c r="H53" s="108">
        <f t="shared" si="12"/>
        <v>0</v>
      </c>
      <c r="I53" s="100">
        <v>2.64</v>
      </c>
      <c r="J53" s="101">
        <f t="shared" si="13"/>
        <v>0</v>
      </c>
      <c r="K53" s="102">
        <v>0.13</v>
      </c>
      <c r="L53" s="39">
        <f t="shared" si="14"/>
        <v>0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</row>
    <row r="54" spans="1:78" s="2" customFormat="1" ht="12.75" customHeight="1" x14ac:dyDescent="0.2">
      <c r="A54" s="96"/>
      <c r="B54" s="98" t="s">
        <v>108</v>
      </c>
      <c r="C54" s="99" t="s">
        <v>1250</v>
      </c>
      <c r="D54" s="12" t="s">
        <v>1251</v>
      </c>
      <c r="E54" s="97"/>
      <c r="F54" s="12" t="s">
        <v>216</v>
      </c>
      <c r="G54" s="100">
        <f t="shared" si="11"/>
        <v>3.72</v>
      </c>
      <c r="H54" s="108">
        <f t="shared" si="12"/>
        <v>0</v>
      </c>
      <c r="I54" s="100">
        <v>3.72</v>
      </c>
      <c r="J54" s="101">
        <f t="shared" si="13"/>
        <v>0</v>
      </c>
      <c r="K54" s="102">
        <v>0.3</v>
      </c>
      <c r="L54" s="39">
        <f t="shared" si="14"/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</row>
    <row r="55" spans="1:78" s="71" customFormat="1" ht="12.75" customHeight="1" x14ac:dyDescent="0.25">
      <c r="A55" s="93"/>
      <c r="B55" s="82" t="s">
        <v>108</v>
      </c>
      <c r="C55" s="83" t="s">
        <v>240</v>
      </c>
      <c r="D55" s="12" t="s">
        <v>241</v>
      </c>
      <c r="E55" s="85"/>
      <c r="F55" s="84" t="s">
        <v>216</v>
      </c>
      <c r="G55" s="86">
        <f t="shared" si="11"/>
        <v>10.56</v>
      </c>
      <c r="H55" s="105">
        <f t="shared" si="12"/>
        <v>0</v>
      </c>
      <c r="I55" s="86">
        <v>10.56</v>
      </c>
      <c r="J55" s="87">
        <f t="shared" ref="J55:J56" si="15">G$16/100</f>
        <v>0</v>
      </c>
      <c r="K55" s="88">
        <v>0.04</v>
      </c>
      <c r="L55" s="89">
        <f t="shared" si="14"/>
        <v>0</v>
      </c>
    </row>
    <row r="56" spans="1:78" s="71" customFormat="1" ht="12.75" customHeight="1" x14ac:dyDescent="0.25">
      <c r="A56" s="93"/>
      <c r="B56" s="82" t="s">
        <v>108</v>
      </c>
      <c r="C56" s="83" t="s">
        <v>242</v>
      </c>
      <c r="D56" s="12" t="s">
        <v>243</v>
      </c>
      <c r="E56" s="85"/>
      <c r="F56" s="84" t="s">
        <v>216</v>
      </c>
      <c r="G56" s="86">
        <f>I56*(1-J56)</f>
        <v>12.2</v>
      </c>
      <c r="H56" s="105">
        <f>E56*G56</f>
        <v>0</v>
      </c>
      <c r="I56" s="86">
        <v>12.2</v>
      </c>
      <c r="J56" s="87">
        <f t="shared" si="15"/>
        <v>0</v>
      </c>
      <c r="K56" s="88">
        <v>0.08</v>
      </c>
      <c r="L56" s="89">
        <f>E56*K56</f>
        <v>0</v>
      </c>
    </row>
    <row r="57" spans="1:78" s="2" customFormat="1" ht="12.75" customHeight="1" x14ac:dyDescent="0.25">
      <c r="A57" s="96"/>
      <c r="B57" s="136" t="s">
        <v>108</v>
      </c>
      <c r="C57" s="99" t="s">
        <v>1252</v>
      </c>
      <c r="D57" s="12" t="s">
        <v>1253</v>
      </c>
      <c r="E57" s="97"/>
      <c r="F57" s="12" t="s">
        <v>216</v>
      </c>
      <c r="G57" s="100">
        <f>I57*(1-J57)</f>
        <v>1.2</v>
      </c>
      <c r="H57" s="108">
        <f>E57*G57</f>
        <v>0</v>
      </c>
      <c r="I57" s="100">
        <v>1.2</v>
      </c>
      <c r="J57" s="101">
        <f>I$17/100</f>
        <v>0</v>
      </c>
      <c r="K57" s="102">
        <v>0.02</v>
      </c>
      <c r="L57" s="39">
        <f>E57*K57</f>
        <v>0</v>
      </c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</row>
    <row r="58" spans="1:78" ht="12.75" customHeight="1" x14ac:dyDescent="0.25">
      <c r="D58" s="56"/>
      <c r="H58" s="107"/>
      <c r="I58" s="109"/>
    </row>
    <row r="59" spans="1:78" ht="12.75" customHeight="1" x14ac:dyDescent="0.25">
      <c r="D59" s="18" t="s">
        <v>92</v>
      </c>
      <c r="H59" s="107"/>
      <c r="I59" s="109"/>
    </row>
    <row r="60" spans="1:78" s="2" customFormat="1" ht="12.75" customHeight="1" x14ac:dyDescent="0.2">
      <c r="A60" s="96"/>
      <c r="B60" s="98" t="s">
        <v>108</v>
      </c>
      <c r="C60" s="99" t="s">
        <v>1254</v>
      </c>
      <c r="D60" s="12" t="s">
        <v>1255</v>
      </c>
      <c r="E60" s="97"/>
      <c r="F60" s="12" t="s">
        <v>216</v>
      </c>
      <c r="G60" s="100">
        <f t="shared" ref="G60:G70" si="16">I60*(1-J60)</f>
        <v>46.56</v>
      </c>
      <c r="H60" s="108">
        <f t="shared" ref="H60:H70" si="17">E60*G60</f>
        <v>0</v>
      </c>
      <c r="I60" s="100">
        <v>46.56</v>
      </c>
      <c r="J60" s="101">
        <f t="shared" ref="J60:J70" si="18">H$17/100</f>
        <v>0</v>
      </c>
      <c r="K60" s="102">
        <v>2.65</v>
      </c>
      <c r="L60" s="39">
        <f t="shared" ref="L60:L70" si="19">E60*K60</f>
        <v>0</v>
      </c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</row>
    <row r="61" spans="1:78" s="2" customFormat="1" ht="12.75" customHeight="1" x14ac:dyDescent="0.2">
      <c r="A61" s="96"/>
      <c r="B61" s="98" t="s">
        <v>108</v>
      </c>
      <c r="C61" s="99" t="s">
        <v>1256</v>
      </c>
      <c r="D61" s="12" t="s">
        <v>1257</v>
      </c>
      <c r="E61" s="97"/>
      <c r="F61" s="12" t="s">
        <v>216</v>
      </c>
      <c r="G61" s="100">
        <f t="shared" si="16"/>
        <v>49.16</v>
      </c>
      <c r="H61" s="108">
        <f t="shared" si="17"/>
        <v>0</v>
      </c>
      <c r="I61" s="100">
        <v>49.16</v>
      </c>
      <c r="J61" s="101">
        <f t="shared" si="18"/>
        <v>0</v>
      </c>
      <c r="K61" s="102">
        <v>2.72</v>
      </c>
      <c r="L61" s="39">
        <f t="shared" si="19"/>
        <v>0</v>
      </c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</row>
    <row r="62" spans="1:78" s="2" customFormat="1" ht="12.75" customHeight="1" x14ac:dyDescent="0.2">
      <c r="A62" s="96"/>
      <c r="B62" s="98" t="s">
        <v>108</v>
      </c>
      <c r="C62" s="99" t="s">
        <v>1258</v>
      </c>
      <c r="D62" s="12" t="s">
        <v>1259</v>
      </c>
      <c r="E62" s="97"/>
      <c r="F62" s="12" t="s">
        <v>216</v>
      </c>
      <c r="G62" s="100">
        <f t="shared" si="16"/>
        <v>54.32</v>
      </c>
      <c r="H62" s="108">
        <f t="shared" si="17"/>
        <v>0</v>
      </c>
      <c r="I62" s="100">
        <v>54.32</v>
      </c>
      <c r="J62" s="101">
        <f t="shared" si="18"/>
        <v>0</v>
      </c>
      <c r="K62" s="102">
        <v>3.23</v>
      </c>
      <c r="L62" s="39">
        <f t="shared" si="19"/>
        <v>0</v>
      </c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</row>
    <row r="63" spans="1:78" s="2" customFormat="1" ht="12.75" customHeight="1" x14ac:dyDescent="0.2">
      <c r="A63" s="96"/>
      <c r="B63" s="98" t="s">
        <v>108</v>
      </c>
      <c r="C63" s="99" t="s">
        <v>1260</v>
      </c>
      <c r="D63" s="12" t="s">
        <v>1261</v>
      </c>
      <c r="E63" s="97"/>
      <c r="F63" s="12" t="s">
        <v>216</v>
      </c>
      <c r="G63" s="100">
        <f t="shared" si="16"/>
        <v>63.96</v>
      </c>
      <c r="H63" s="108">
        <f t="shared" si="17"/>
        <v>0</v>
      </c>
      <c r="I63" s="100">
        <v>63.96</v>
      </c>
      <c r="J63" s="101">
        <f t="shared" si="18"/>
        <v>0</v>
      </c>
      <c r="K63" s="102">
        <v>4.4000000000000004</v>
      </c>
      <c r="L63" s="39">
        <f t="shared" si="19"/>
        <v>0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</row>
    <row r="64" spans="1:78" s="2" customFormat="1" ht="12.75" customHeight="1" x14ac:dyDescent="0.2">
      <c r="A64" s="96"/>
      <c r="B64" s="98" t="s">
        <v>108</v>
      </c>
      <c r="C64" s="99" t="s">
        <v>1262</v>
      </c>
      <c r="D64" s="12" t="s">
        <v>1263</v>
      </c>
      <c r="E64" s="97"/>
      <c r="F64" s="12" t="s">
        <v>216</v>
      </c>
      <c r="G64" s="100">
        <f t="shared" si="16"/>
        <v>78.48</v>
      </c>
      <c r="H64" s="108">
        <f t="shared" si="17"/>
        <v>0</v>
      </c>
      <c r="I64" s="100">
        <v>78.48</v>
      </c>
      <c r="J64" s="101">
        <f t="shared" si="18"/>
        <v>0</v>
      </c>
      <c r="K64" s="102">
        <v>5.05</v>
      </c>
      <c r="L64" s="39">
        <f t="shared" si="19"/>
        <v>0</v>
      </c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</row>
    <row r="65" spans="1:78" s="2" customFormat="1" ht="6.95" customHeight="1" x14ac:dyDescent="0.2">
      <c r="A65" s="96"/>
      <c r="B65" s="98"/>
      <c r="C65" s="4"/>
      <c r="D65" s="12"/>
      <c r="E65" s="10"/>
      <c r="F65" s="12"/>
      <c r="G65" s="100"/>
      <c r="H65" s="113"/>
      <c r="I65" s="100"/>
      <c r="J65" s="112"/>
      <c r="K65" s="102"/>
      <c r="L65" s="39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</row>
    <row r="66" spans="1:78" s="2" customFormat="1" ht="12.75" customHeight="1" x14ac:dyDescent="0.2">
      <c r="A66" s="96"/>
      <c r="B66" s="98" t="s">
        <v>108</v>
      </c>
      <c r="C66" s="99" t="s">
        <v>1264</v>
      </c>
      <c r="D66" s="12" t="s">
        <v>1265</v>
      </c>
      <c r="E66" s="97"/>
      <c r="F66" s="12" t="s">
        <v>216</v>
      </c>
      <c r="G66" s="100">
        <f t="shared" si="16"/>
        <v>66.680000000000007</v>
      </c>
      <c r="H66" s="108">
        <f t="shared" si="17"/>
        <v>0</v>
      </c>
      <c r="I66" s="100">
        <v>66.680000000000007</v>
      </c>
      <c r="J66" s="101">
        <f t="shared" si="18"/>
        <v>0</v>
      </c>
      <c r="K66" s="102">
        <v>4.57</v>
      </c>
      <c r="L66" s="39">
        <f t="shared" si="19"/>
        <v>0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</row>
    <row r="67" spans="1:78" s="2" customFormat="1" ht="12.75" customHeight="1" x14ac:dyDescent="0.2">
      <c r="A67" s="96"/>
      <c r="B67" s="98" t="s">
        <v>108</v>
      </c>
      <c r="C67" s="99" t="s">
        <v>1266</v>
      </c>
      <c r="D67" s="12" t="s">
        <v>1267</v>
      </c>
      <c r="E67" s="97"/>
      <c r="F67" s="12" t="s">
        <v>216</v>
      </c>
      <c r="G67" s="100">
        <f t="shared" si="16"/>
        <v>70.239999999999995</v>
      </c>
      <c r="H67" s="108">
        <f t="shared" si="17"/>
        <v>0</v>
      </c>
      <c r="I67" s="100">
        <v>70.239999999999995</v>
      </c>
      <c r="J67" s="101">
        <f t="shared" si="18"/>
        <v>0</v>
      </c>
      <c r="K67" s="102">
        <v>4.91</v>
      </c>
      <c r="L67" s="39">
        <f t="shared" si="19"/>
        <v>0</v>
      </c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</row>
    <row r="68" spans="1:78" s="2" customFormat="1" ht="12.75" customHeight="1" x14ac:dyDescent="0.2">
      <c r="A68" s="96"/>
      <c r="B68" s="98" t="s">
        <v>108</v>
      </c>
      <c r="C68" s="99" t="s">
        <v>1268</v>
      </c>
      <c r="D68" s="12" t="s">
        <v>1269</v>
      </c>
      <c r="E68" s="97"/>
      <c r="F68" s="12" t="s">
        <v>216</v>
      </c>
      <c r="G68" s="100">
        <f t="shared" si="16"/>
        <v>77.28</v>
      </c>
      <c r="H68" s="108">
        <f t="shared" si="17"/>
        <v>0</v>
      </c>
      <c r="I68" s="100">
        <v>77.28</v>
      </c>
      <c r="J68" s="101">
        <f t="shared" si="18"/>
        <v>0</v>
      </c>
      <c r="K68" s="102">
        <v>5.59</v>
      </c>
      <c r="L68" s="39">
        <f t="shared" si="19"/>
        <v>0</v>
      </c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</row>
    <row r="69" spans="1:78" s="2" customFormat="1" ht="12.75" customHeight="1" x14ac:dyDescent="0.2">
      <c r="A69" s="96"/>
      <c r="B69" s="98" t="s">
        <v>108</v>
      </c>
      <c r="C69" s="99" t="s">
        <v>1270</v>
      </c>
      <c r="D69" s="12" t="s">
        <v>1271</v>
      </c>
      <c r="E69" s="97"/>
      <c r="F69" s="12" t="s">
        <v>216</v>
      </c>
      <c r="G69" s="100">
        <f t="shared" si="16"/>
        <v>89.2</v>
      </c>
      <c r="H69" s="108">
        <f t="shared" si="17"/>
        <v>0</v>
      </c>
      <c r="I69" s="100">
        <v>89.2</v>
      </c>
      <c r="J69" s="101">
        <f t="shared" si="18"/>
        <v>0</v>
      </c>
      <c r="K69" s="102">
        <v>6.6</v>
      </c>
      <c r="L69" s="39">
        <f t="shared" si="19"/>
        <v>0</v>
      </c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</row>
    <row r="70" spans="1:78" s="2" customFormat="1" ht="12.75" customHeight="1" x14ac:dyDescent="0.2">
      <c r="A70" s="96"/>
      <c r="B70" s="98" t="s">
        <v>108</v>
      </c>
      <c r="C70" s="99" t="s">
        <v>1272</v>
      </c>
      <c r="D70" s="12" t="s">
        <v>1273</v>
      </c>
      <c r="E70" s="97"/>
      <c r="F70" s="12" t="s">
        <v>216</v>
      </c>
      <c r="G70" s="100">
        <f t="shared" si="16"/>
        <v>106.12</v>
      </c>
      <c r="H70" s="108">
        <f t="shared" si="17"/>
        <v>0</v>
      </c>
      <c r="I70" s="100">
        <v>106.12</v>
      </c>
      <c r="J70" s="101">
        <f t="shared" si="18"/>
        <v>0</v>
      </c>
      <c r="K70" s="102">
        <v>7.36</v>
      </c>
      <c r="L70" s="39">
        <f t="shared" si="19"/>
        <v>0</v>
      </c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</row>
    <row r="71" spans="1:78" ht="12.75" customHeight="1" x14ac:dyDescent="0.25">
      <c r="D71" s="56"/>
      <c r="H71" s="107"/>
      <c r="I71" s="109"/>
    </row>
    <row r="72" spans="1:78" ht="12.75" customHeight="1" x14ac:dyDescent="0.25">
      <c r="D72" s="18" t="s">
        <v>97</v>
      </c>
      <c r="H72" s="107"/>
      <c r="I72" s="109"/>
    </row>
    <row r="73" spans="1:78" s="2" customFormat="1" ht="12.75" customHeight="1" x14ac:dyDescent="0.2">
      <c r="A73" s="96"/>
      <c r="B73" s="98" t="s">
        <v>108</v>
      </c>
      <c r="C73" s="99" t="s">
        <v>1274</v>
      </c>
      <c r="D73" s="12" t="s">
        <v>1275</v>
      </c>
      <c r="E73" s="97"/>
      <c r="F73" s="12" t="s">
        <v>216</v>
      </c>
      <c r="G73" s="100">
        <f t="shared" ref="G73:G83" si="20">I73*(1-J73)</f>
        <v>43.8</v>
      </c>
      <c r="H73" s="108">
        <f t="shared" ref="H73:H83" si="21">E73*G73</f>
        <v>0</v>
      </c>
      <c r="I73" s="100">
        <v>43.8</v>
      </c>
      <c r="J73" s="101">
        <f t="shared" ref="J73:J83" si="22">H$17/100</f>
        <v>0</v>
      </c>
      <c r="K73" s="102">
        <v>2.0099999999999998</v>
      </c>
      <c r="L73" s="39">
        <f t="shared" ref="L73:L83" si="23">E73*K73</f>
        <v>0</v>
      </c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</row>
    <row r="74" spans="1:78" s="2" customFormat="1" ht="12.75" customHeight="1" x14ac:dyDescent="0.2">
      <c r="A74" s="96"/>
      <c r="B74" s="98" t="s">
        <v>108</v>
      </c>
      <c r="C74" s="99" t="s">
        <v>1276</v>
      </c>
      <c r="D74" s="12" t="s">
        <v>1277</v>
      </c>
      <c r="E74" s="97"/>
      <c r="F74" s="12" t="s">
        <v>216</v>
      </c>
      <c r="G74" s="100">
        <f t="shared" si="20"/>
        <v>45.24</v>
      </c>
      <c r="H74" s="108">
        <f t="shared" si="21"/>
        <v>0</v>
      </c>
      <c r="I74" s="100">
        <v>45.24</v>
      </c>
      <c r="J74" s="101">
        <f t="shared" si="22"/>
        <v>0</v>
      </c>
      <c r="K74" s="102">
        <v>2.11</v>
      </c>
      <c r="L74" s="39">
        <f t="shared" si="23"/>
        <v>0</v>
      </c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</row>
    <row r="75" spans="1:78" s="2" customFormat="1" ht="12.75" customHeight="1" x14ac:dyDescent="0.2">
      <c r="A75" s="96"/>
      <c r="B75" s="98" t="s">
        <v>108</v>
      </c>
      <c r="C75" s="99" t="s">
        <v>1278</v>
      </c>
      <c r="D75" s="12" t="s">
        <v>1279</v>
      </c>
      <c r="E75" s="97"/>
      <c r="F75" s="12" t="s">
        <v>216</v>
      </c>
      <c r="G75" s="100">
        <f t="shared" si="20"/>
        <v>46.44</v>
      </c>
      <c r="H75" s="108">
        <f t="shared" si="21"/>
        <v>0</v>
      </c>
      <c r="I75" s="100">
        <v>46.44</v>
      </c>
      <c r="J75" s="101">
        <f t="shared" si="22"/>
        <v>0</v>
      </c>
      <c r="K75" s="102">
        <v>2.3199999999999998</v>
      </c>
      <c r="L75" s="39">
        <f t="shared" si="23"/>
        <v>0</v>
      </c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</row>
    <row r="76" spans="1:78" s="2" customFormat="1" ht="12.75" customHeight="1" x14ac:dyDescent="0.2">
      <c r="A76" s="96"/>
      <c r="B76" s="98" t="s">
        <v>108</v>
      </c>
      <c r="C76" s="99" t="s">
        <v>1280</v>
      </c>
      <c r="D76" s="12" t="s">
        <v>1281</v>
      </c>
      <c r="E76" s="97"/>
      <c r="F76" s="12" t="s">
        <v>216</v>
      </c>
      <c r="G76" s="100">
        <f t="shared" si="20"/>
        <v>51.56</v>
      </c>
      <c r="H76" s="108">
        <f t="shared" si="21"/>
        <v>0</v>
      </c>
      <c r="I76" s="100">
        <v>51.56</v>
      </c>
      <c r="J76" s="101">
        <f t="shared" si="22"/>
        <v>0</v>
      </c>
      <c r="K76" s="102">
        <v>2.92</v>
      </c>
      <c r="L76" s="39">
        <f t="shared" si="23"/>
        <v>0</v>
      </c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</row>
    <row r="77" spans="1:78" s="2" customFormat="1" ht="12.75" customHeight="1" x14ac:dyDescent="0.2">
      <c r="A77" s="96"/>
      <c r="B77" s="98" t="s">
        <v>108</v>
      </c>
      <c r="C77" s="99" t="s">
        <v>1282</v>
      </c>
      <c r="D77" s="12" t="s">
        <v>1283</v>
      </c>
      <c r="E77" s="97"/>
      <c r="F77" s="12" t="s">
        <v>216</v>
      </c>
      <c r="G77" s="100">
        <f t="shared" si="20"/>
        <v>54.64</v>
      </c>
      <c r="H77" s="108">
        <f t="shared" si="21"/>
        <v>0</v>
      </c>
      <c r="I77" s="100">
        <v>54.64</v>
      </c>
      <c r="J77" s="101">
        <f t="shared" si="22"/>
        <v>0</v>
      </c>
      <c r="K77" s="102">
        <v>3.29</v>
      </c>
      <c r="L77" s="39">
        <f t="shared" si="23"/>
        <v>0</v>
      </c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</row>
    <row r="78" spans="1:78" s="2" customFormat="1" ht="6.95" customHeight="1" x14ac:dyDescent="0.2">
      <c r="A78" s="96"/>
      <c r="B78" s="98"/>
      <c r="C78" s="4"/>
      <c r="D78" s="12"/>
      <c r="E78" s="10"/>
      <c r="F78" s="12"/>
      <c r="G78" s="100"/>
      <c r="H78" s="113"/>
      <c r="I78" s="100"/>
      <c r="J78" s="112"/>
      <c r="K78" s="102"/>
      <c r="L78" s="39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</row>
    <row r="79" spans="1:78" s="2" customFormat="1" ht="12.75" customHeight="1" x14ac:dyDescent="0.2">
      <c r="A79" s="96"/>
      <c r="B79" s="98" t="s">
        <v>108</v>
      </c>
      <c r="C79" s="99" t="s">
        <v>1284</v>
      </c>
      <c r="D79" s="12" t="s">
        <v>1285</v>
      </c>
      <c r="E79" s="97"/>
      <c r="F79" s="12" t="s">
        <v>216</v>
      </c>
      <c r="G79" s="100">
        <f t="shared" si="20"/>
        <v>68.040000000000006</v>
      </c>
      <c r="H79" s="108">
        <f t="shared" si="21"/>
        <v>0</v>
      </c>
      <c r="I79" s="100">
        <v>68.040000000000006</v>
      </c>
      <c r="J79" s="101">
        <f t="shared" si="22"/>
        <v>0</v>
      </c>
      <c r="K79" s="102">
        <v>3.69</v>
      </c>
      <c r="L79" s="39">
        <f t="shared" si="23"/>
        <v>0</v>
      </c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</row>
    <row r="80" spans="1:78" s="2" customFormat="1" ht="12.75" customHeight="1" x14ac:dyDescent="0.2">
      <c r="A80" s="96"/>
      <c r="B80" s="98" t="s">
        <v>108</v>
      </c>
      <c r="C80" s="99" t="s">
        <v>1286</v>
      </c>
      <c r="D80" s="12" t="s">
        <v>1287</v>
      </c>
      <c r="E80" s="97"/>
      <c r="F80" s="12" t="s">
        <v>216</v>
      </c>
      <c r="G80" s="100">
        <f t="shared" si="20"/>
        <v>69.760000000000005</v>
      </c>
      <c r="H80" s="108">
        <f t="shared" si="21"/>
        <v>0</v>
      </c>
      <c r="I80" s="100">
        <v>69.760000000000005</v>
      </c>
      <c r="J80" s="101">
        <f t="shared" si="22"/>
        <v>0</v>
      </c>
      <c r="K80" s="102">
        <v>3.86</v>
      </c>
      <c r="L80" s="39">
        <f t="shared" si="23"/>
        <v>0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</row>
    <row r="81" spans="1:78" s="2" customFormat="1" ht="12.75" customHeight="1" x14ac:dyDescent="0.2">
      <c r="A81" s="96"/>
      <c r="B81" s="98" t="s">
        <v>108</v>
      </c>
      <c r="C81" s="99" t="s">
        <v>1288</v>
      </c>
      <c r="D81" s="12" t="s">
        <v>1289</v>
      </c>
      <c r="E81" s="97"/>
      <c r="F81" s="12" t="s">
        <v>216</v>
      </c>
      <c r="G81" s="100">
        <f t="shared" si="20"/>
        <v>73.12</v>
      </c>
      <c r="H81" s="108">
        <f t="shared" si="21"/>
        <v>0</v>
      </c>
      <c r="I81" s="100">
        <v>73.12</v>
      </c>
      <c r="J81" s="101">
        <f t="shared" si="22"/>
        <v>0</v>
      </c>
      <c r="K81" s="102">
        <v>4.22</v>
      </c>
      <c r="L81" s="39">
        <f t="shared" si="23"/>
        <v>0</v>
      </c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</row>
    <row r="82" spans="1:78" s="2" customFormat="1" ht="12.75" customHeight="1" x14ac:dyDescent="0.2">
      <c r="A82" s="96"/>
      <c r="B82" s="98" t="s">
        <v>108</v>
      </c>
      <c r="C82" s="99" t="s">
        <v>1290</v>
      </c>
      <c r="D82" s="12" t="s">
        <v>1291</v>
      </c>
      <c r="E82" s="97"/>
      <c r="F82" s="12" t="s">
        <v>216</v>
      </c>
      <c r="G82" s="100">
        <f t="shared" si="20"/>
        <v>76.52</v>
      </c>
      <c r="H82" s="108">
        <f t="shared" si="21"/>
        <v>0</v>
      </c>
      <c r="I82" s="100">
        <v>76.52</v>
      </c>
      <c r="J82" s="101">
        <f t="shared" si="22"/>
        <v>0</v>
      </c>
      <c r="K82" s="102">
        <v>4.59</v>
      </c>
      <c r="L82" s="39">
        <f t="shared" si="23"/>
        <v>0</v>
      </c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</row>
    <row r="83" spans="1:78" s="2" customFormat="1" ht="12.75" customHeight="1" x14ac:dyDescent="0.2">
      <c r="A83" s="96"/>
      <c r="B83" s="98" t="s">
        <v>108</v>
      </c>
      <c r="C83" s="99" t="s">
        <v>1292</v>
      </c>
      <c r="D83" s="12" t="s">
        <v>1293</v>
      </c>
      <c r="E83" s="97"/>
      <c r="F83" s="12" t="s">
        <v>216</v>
      </c>
      <c r="G83" s="100">
        <f t="shared" si="20"/>
        <v>79.92</v>
      </c>
      <c r="H83" s="108">
        <f t="shared" si="21"/>
        <v>0</v>
      </c>
      <c r="I83" s="100">
        <v>79.92</v>
      </c>
      <c r="J83" s="101">
        <f t="shared" si="22"/>
        <v>0</v>
      </c>
      <c r="K83" s="102">
        <v>4.9400000000000004</v>
      </c>
      <c r="L83" s="39">
        <f t="shared" si="23"/>
        <v>0</v>
      </c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</row>
    <row r="84" spans="1:78" ht="12.75" customHeight="1" x14ac:dyDescent="0.25">
      <c r="D84" s="72"/>
      <c r="H84" s="107"/>
      <c r="I84" s="109"/>
    </row>
    <row r="85" spans="1:78" ht="12.75" customHeight="1" x14ac:dyDescent="0.25">
      <c r="D85" s="18" t="s">
        <v>98</v>
      </c>
      <c r="H85" s="107"/>
      <c r="I85" s="109"/>
    </row>
    <row r="86" spans="1:78" s="2" customFormat="1" ht="12.75" customHeight="1" x14ac:dyDescent="0.2">
      <c r="A86" s="96"/>
      <c r="B86" s="98" t="s">
        <v>108</v>
      </c>
      <c r="C86" s="99" t="s">
        <v>1294</v>
      </c>
      <c r="D86" s="12" t="s">
        <v>1295</v>
      </c>
      <c r="E86" s="97"/>
      <c r="F86" s="12" t="s">
        <v>216</v>
      </c>
      <c r="G86" s="100">
        <f t="shared" ref="G86:G96" si="24">I86*(1-J86)</f>
        <v>43.8</v>
      </c>
      <c r="H86" s="108">
        <f t="shared" ref="H86:H96" si="25">E86*G86</f>
        <v>0</v>
      </c>
      <c r="I86" s="100">
        <v>43.8</v>
      </c>
      <c r="J86" s="101">
        <f t="shared" ref="J86:J96" si="26">H$17/100</f>
        <v>0</v>
      </c>
      <c r="K86" s="102">
        <v>2.0099999999999998</v>
      </c>
      <c r="L86" s="39">
        <f t="shared" ref="L86:L96" si="27">E86*K86</f>
        <v>0</v>
      </c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</row>
    <row r="87" spans="1:78" s="2" customFormat="1" ht="12.75" customHeight="1" x14ac:dyDescent="0.2">
      <c r="A87" s="96"/>
      <c r="B87" s="98" t="s">
        <v>108</v>
      </c>
      <c r="C87" s="99" t="s">
        <v>1296</v>
      </c>
      <c r="D87" s="12" t="s">
        <v>1297</v>
      </c>
      <c r="E87" s="97"/>
      <c r="F87" s="12" t="s">
        <v>216</v>
      </c>
      <c r="G87" s="100">
        <f t="shared" si="24"/>
        <v>45.24</v>
      </c>
      <c r="H87" s="108">
        <f t="shared" si="25"/>
        <v>0</v>
      </c>
      <c r="I87" s="100">
        <v>45.24</v>
      </c>
      <c r="J87" s="101">
        <f t="shared" si="26"/>
        <v>0</v>
      </c>
      <c r="K87" s="102">
        <v>2.11</v>
      </c>
      <c r="L87" s="39">
        <f t="shared" si="27"/>
        <v>0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</row>
    <row r="88" spans="1:78" s="2" customFormat="1" ht="12.75" customHeight="1" x14ac:dyDescent="0.2">
      <c r="A88" s="96"/>
      <c r="B88" s="98" t="s">
        <v>108</v>
      </c>
      <c r="C88" s="99" t="s">
        <v>1298</v>
      </c>
      <c r="D88" s="12" t="s">
        <v>1299</v>
      </c>
      <c r="E88" s="97"/>
      <c r="F88" s="12" t="s">
        <v>216</v>
      </c>
      <c r="G88" s="100">
        <f t="shared" si="24"/>
        <v>46.44</v>
      </c>
      <c r="H88" s="108">
        <f t="shared" si="25"/>
        <v>0</v>
      </c>
      <c r="I88" s="100">
        <v>46.44</v>
      </c>
      <c r="J88" s="101">
        <f t="shared" si="26"/>
        <v>0</v>
      </c>
      <c r="K88" s="102">
        <v>2.06</v>
      </c>
      <c r="L88" s="39">
        <f t="shared" si="27"/>
        <v>0</v>
      </c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</row>
    <row r="89" spans="1:78" s="2" customFormat="1" ht="12.75" customHeight="1" x14ac:dyDescent="0.2">
      <c r="A89" s="96"/>
      <c r="B89" s="98" t="s">
        <v>108</v>
      </c>
      <c r="C89" s="99" t="s">
        <v>1300</v>
      </c>
      <c r="D89" s="12" t="s">
        <v>1301</v>
      </c>
      <c r="E89" s="97"/>
      <c r="F89" s="12" t="s">
        <v>216</v>
      </c>
      <c r="G89" s="100">
        <f t="shared" si="24"/>
        <v>51.56</v>
      </c>
      <c r="H89" s="108">
        <f t="shared" si="25"/>
        <v>0</v>
      </c>
      <c r="I89" s="100">
        <v>51.56</v>
      </c>
      <c r="J89" s="101">
        <f t="shared" si="26"/>
        <v>0</v>
      </c>
      <c r="K89" s="102">
        <v>2.92</v>
      </c>
      <c r="L89" s="39">
        <f t="shared" si="27"/>
        <v>0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</row>
    <row r="90" spans="1:78" s="2" customFormat="1" ht="12.75" customHeight="1" x14ac:dyDescent="0.2">
      <c r="A90" s="96"/>
      <c r="B90" s="98" t="s">
        <v>108</v>
      </c>
      <c r="C90" s="99" t="s">
        <v>1302</v>
      </c>
      <c r="D90" s="12" t="s">
        <v>1303</v>
      </c>
      <c r="E90" s="97"/>
      <c r="F90" s="12" t="s">
        <v>216</v>
      </c>
      <c r="G90" s="100">
        <f t="shared" si="24"/>
        <v>54.64</v>
      </c>
      <c r="H90" s="108">
        <f t="shared" si="25"/>
        <v>0</v>
      </c>
      <c r="I90" s="100">
        <v>54.64</v>
      </c>
      <c r="J90" s="101">
        <f t="shared" si="26"/>
        <v>0</v>
      </c>
      <c r="K90" s="102">
        <v>3.29</v>
      </c>
      <c r="L90" s="39">
        <f t="shared" si="27"/>
        <v>0</v>
      </c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</row>
    <row r="91" spans="1:78" s="2" customFormat="1" ht="6.95" customHeight="1" x14ac:dyDescent="0.2">
      <c r="A91" s="96"/>
      <c r="B91" s="98"/>
      <c r="C91" s="4"/>
      <c r="D91" s="12"/>
      <c r="E91" s="10"/>
      <c r="F91" s="12"/>
      <c r="G91" s="100"/>
      <c r="H91" s="113"/>
      <c r="I91" s="100"/>
      <c r="J91" s="112"/>
      <c r="K91" s="102"/>
      <c r="L91" s="39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</row>
    <row r="92" spans="1:78" s="2" customFormat="1" ht="12.75" customHeight="1" x14ac:dyDescent="0.2">
      <c r="A92" s="96"/>
      <c r="B92" s="98" t="s">
        <v>108</v>
      </c>
      <c r="C92" s="99" t="s">
        <v>1304</v>
      </c>
      <c r="D92" s="12" t="s">
        <v>1305</v>
      </c>
      <c r="E92" s="97"/>
      <c r="F92" s="12" t="s">
        <v>216</v>
      </c>
      <c r="G92" s="100">
        <f t="shared" si="24"/>
        <v>68.040000000000006</v>
      </c>
      <c r="H92" s="108">
        <f t="shared" si="25"/>
        <v>0</v>
      </c>
      <c r="I92" s="100">
        <v>68.040000000000006</v>
      </c>
      <c r="J92" s="101">
        <f t="shared" si="26"/>
        <v>0</v>
      </c>
      <c r="K92" s="102">
        <v>3.39</v>
      </c>
      <c r="L92" s="39">
        <f t="shared" si="27"/>
        <v>0</v>
      </c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</row>
    <row r="93" spans="1:78" s="2" customFormat="1" ht="12.75" customHeight="1" x14ac:dyDescent="0.2">
      <c r="A93" s="96"/>
      <c r="B93" s="98" t="s">
        <v>108</v>
      </c>
      <c r="C93" s="99" t="s">
        <v>1306</v>
      </c>
      <c r="D93" s="12" t="s">
        <v>1307</v>
      </c>
      <c r="E93" s="97"/>
      <c r="F93" s="12" t="s">
        <v>216</v>
      </c>
      <c r="G93" s="100">
        <f t="shared" si="24"/>
        <v>69.760000000000005</v>
      </c>
      <c r="H93" s="108">
        <f t="shared" si="25"/>
        <v>0</v>
      </c>
      <c r="I93" s="100">
        <v>69.760000000000005</v>
      </c>
      <c r="J93" s="101">
        <f t="shared" si="26"/>
        <v>0</v>
      </c>
      <c r="K93" s="102">
        <v>3.55</v>
      </c>
      <c r="L93" s="39">
        <f t="shared" si="27"/>
        <v>0</v>
      </c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</row>
    <row r="94" spans="1:78" s="2" customFormat="1" ht="12.75" customHeight="1" x14ac:dyDescent="0.2">
      <c r="A94" s="96"/>
      <c r="B94" s="98" t="s">
        <v>108</v>
      </c>
      <c r="C94" s="99" t="s">
        <v>1308</v>
      </c>
      <c r="D94" s="12" t="s">
        <v>1309</v>
      </c>
      <c r="E94" s="97"/>
      <c r="F94" s="12" t="s">
        <v>216</v>
      </c>
      <c r="G94" s="100">
        <f t="shared" si="24"/>
        <v>73.12</v>
      </c>
      <c r="H94" s="108">
        <f t="shared" si="25"/>
        <v>0</v>
      </c>
      <c r="I94" s="100">
        <v>73.12</v>
      </c>
      <c r="J94" s="101">
        <f t="shared" si="26"/>
        <v>0</v>
      </c>
      <c r="K94" s="102">
        <v>3.95</v>
      </c>
      <c r="L94" s="39">
        <f t="shared" si="27"/>
        <v>0</v>
      </c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</row>
    <row r="95" spans="1:78" s="2" customFormat="1" ht="12.75" customHeight="1" x14ac:dyDescent="0.2">
      <c r="A95" s="96"/>
      <c r="B95" s="98" t="s">
        <v>108</v>
      </c>
      <c r="C95" s="99" t="s">
        <v>1310</v>
      </c>
      <c r="D95" s="12" t="s">
        <v>1311</v>
      </c>
      <c r="E95" s="97"/>
      <c r="F95" s="12" t="s">
        <v>216</v>
      </c>
      <c r="G95" s="100">
        <f t="shared" si="24"/>
        <v>76.52</v>
      </c>
      <c r="H95" s="108">
        <f t="shared" si="25"/>
        <v>0</v>
      </c>
      <c r="I95" s="100">
        <v>76.52</v>
      </c>
      <c r="J95" s="101">
        <f t="shared" si="26"/>
        <v>0</v>
      </c>
      <c r="K95" s="102">
        <v>4.22</v>
      </c>
      <c r="L95" s="39">
        <f t="shared" si="27"/>
        <v>0</v>
      </c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</row>
    <row r="96" spans="1:78" s="2" customFormat="1" ht="12.75" customHeight="1" x14ac:dyDescent="0.2">
      <c r="A96" s="96"/>
      <c r="B96" s="98" t="s">
        <v>108</v>
      </c>
      <c r="C96" s="99" t="s">
        <v>1312</v>
      </c>
      <c r="D96" s="12" t="s">
        <v>1313</v>
      </c>
      <c r="E96" s="97"/>
      <c r="F96" s="12" t="s">
        <v>216</v>
      </c>
      <c r="G96" s="100">
        <f t="shared" si="24"/>
        <v>79.92</v>
      </c>
      <c r="H96" s="108">
        <f t="shared" si="25"/>
        <v>0</v>
      </c>
      <c r="I96" s="100">
        <v>79.92</v>
      </c>
      <c r="J96" s="101">
        <f t="shared" si="26"/>
        <v>0</v>
      </c>
      <c r="K96" s="102">
        <v>4.49</v>
      </c>
      <c r="L96" s="39">
        <f t="shared" si="27"/>
        <v>0</v>
      </c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</row>
    <row r="97" spans="1:78" ht="12.75" customHeight="1" x14ac:dyDescent="0.25">
      <c r="D97" s="72"/>
      <c r="H97" s="107"/>
      <c r="I97" s="109"/>
    </row>
    <row r="98" spans="1:78" ht="12.75" customHeight="1" x14ac:dyDescent="0.25">
      <c r="D98" s="18" t="s">
        <v>94</v>
      </c>
      <c r="H98" s="107"/>
      <c r="I98" s="109"/>
    </row>
    <row r="99" spans="1:78" s="2" customFormat="1" ht="12.75" customHeight="1" x14ac:dyDescent="0.2">
      <c r="A99" s="96"/>
      <c r="B99" s="98" t="s">
        <v>108</v>
      </c>
      <c r="C99" s="99" t="s">
        <v>1314</v>
      </c>
      <c r="D99" s="12" t="s">
        <v>1315</v>
      </c>
      <c r="E99" s="97"/>
      <c r="F99" s="12" t="s">
        <v>216</v>
      </c>
      <c r="G99" s="100">
        <f t="shared" ref="G99:G109" si="28">I99*(1-J99)</f>
        <v>64.8</v>
      </c>
      <c r="H99" s="108">
        <f t="shared" ref="H99:H109" si="29">E99*G99</f>
        <v>0</v>
      </c>
      <c r="I99" s="100">
        <v>64.8</v>
      </c>
      <c r="J99" s="101">
        <f t="shared" ref="J99:J109" si="30">H$17/100</f>
        <v>0</v>
      </c>
      <c r="K99" s="102">
        <v>4.3499999999999996</v>
      </c>
      <c r="L99" s="39">
        <f t="shared" ref="L99:L109" si="31">E99*K99</f>
        <v>0</v>
      </c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</row>
    <row r="100" spans="1:78" s="2" customFormat="1" ht="12.75" customHeight="1" x14ac:dyDescent="0.2">
      <c r="A100" s="96"/>
      <c r="B100" s="98" t="s">
        <v>108</v>
      </c>
      <c r="C100" s="99" t="s">
        <v>1316</v>
      </c>
      <c r="D100" s="12" t="s">
        <v>1317</v>
      </c>
      <c r="E100" s="97"/>
      <c r="F100" s="12" t="s">
        <v>216</v>
      </c>
      <c r="G100" s="100">
        <f t="shared" si="28"/>
        <v>70.680000000000007</v>
      </c>
      <c r="H100" s="108">
        <f t="shared" si="29"/>
        <v>0</v>
      </c>
      <c r="I100" s="100">
        <v>70.680000000000007</v>
      </c>
      <c r="J100" s="101">
        <f t="shared" si="30"/>
        <v>0</v>
      </c>
      <c r="K100" s="102">
        <v>5.21</v>
      </c>
      <c r="L100" s="39">
        <f t="shared" si="31"/>
        <v>0</v>
      </c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</row>
    <row r="101" spans="1:78" s="2" customFormat="1" ht="12.75" customHeight="1" x14ac:dyDescent="0.2">
      <c r="A101" s="96"/>
      <c r="B101" s="98" t="s">
        <v>108</v>
      </c>
      <c r="C101" s="99" t="s">
        <v>1318</v>
      </c>
      <c r="D101" s="12" t="s">
        <v>1319</v>
      </c>
      <c r="E101" s="97"/>
      <c r="F101" s="12" t="s">
        <v>216</v>
      </c>
      <c r="G101" s="100">
        <f t="shared" si="28"/>
        <v>84.24</v>
      </c>
      <c r="H101" s="108">
        <f t="shared" si="29"/>
        <v>0</v>
      </c>
      <c r="I101" s="100">
        <v>84.24</v>
      </c>
      <c r="J101" s="101">
        <f t="shared" si="30"/>
        <v>0</v>
      </c>
      <c r="K101" s="102">
        <v>5.74</v>
      </c>
      <c r="L101" s="39">
        <f t="shared" si="31"/>
        <v>0</v>
      </c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</row>
    <row r="102" spans="1:78" s="2" customFormat="1" ht="12.75" customHeight="1" x14ac:dyDescent="0.2">
      <c r="A102" s="96"/>
      <c r="B102" s="98" t="s">
        <v>108</v>
      </c>
      <c r="C102" s="99" t="s">
        <v>1320</v>
      </c>
      <c r="D102" s="12" t="s">
        <v>1321</v>
      </c>
      <c r="E102" s="97"/>
      <c r="F102" s="12" t="s">
        <v>216</v>
      </c>
      <c r="G102" s="100">
        <f t="shared" si="28"/>
        <v>90.72</v>
      </c>
      <c r="H102" s="108">
        <f t="shared" si="29"/>
        <v>0</v>
      </c>
      <c r="I102" s="100">
        <v>90.72</v>
      </c>
      <c r="J102" s="101">
        <f t="shared" si="30"/>
        <v>0</v>
      </c>
      <c r="K102" s="102">
        <v>6.85</v>
      </c>
      <c r="L102" s="39">
        <f t="shared" si="31"/>
        <v>0</v>
      </c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</row>
    <row r="103" spans="1:78" s="2" customFormat="1" ht="12.75" customHeight="1" x14ac:dyDescent="0.2">
      <c r="A103" s="96"/>
      <c r="B103" s="98" t="s">
        <v>108</v>
      </c>
      <c r="C103" s="99" t="s">
        <v>1322</v>
      </c>
      <c r="D103" s="12" t="s">
        <v>1323</v>
      </c>
      <c r="E103" s="97"/>
      <c r="F103" s="12" t="s">
        <v>216</v>
      </c>
      <c r="G103" s="100">
        <f t="shared" si="28"/>
        <v>109.76</v>
      </c>
      <c r="H103" s="108">
        <f t="shared" si="29"/>
        <v>0</v>
      </c>
      <c r="I103" s="100">
        <v>109.76</v>
      </c>
      <c r="J103" s="101">
        <f t="shared" si="30"/>
        <v>0</v>
      </c>
      <c r="K103" s="102">
        <v>8.2899999999999991</v>
      </c>
      <c r="L103" s="39">
        <f t="shared" si="31"/>
        <v>0</v>
      </c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</row>
    <row r="104" spans="1:78" s="2" customFormat="1" ht="6.95" customHeight="1" x14ac:dyDescent="0.2">
      <c r="A104" s="96"/>
      <c r="B104" s="98"/>
      <c r="C104" s="4"/>
      <c r="D104" s="12"/>
      <c r="E104" s="10"/>
      <c r="F104" s="12"/>
      <c r="G104" s="100"/>
      <c r="H104" s="113"/>
      <c r="I104" s="100"/>
      <c r="J104" s="112"/>
      <c r="K104" s="102"/>
      <c r="L104" s="39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  <c r="BZ104" s="71"/>
    </row>
    <row r="105" spans="1:78" s="2" customFormat="1" ht="12.75" customHeight="1" x14ac:dyDescent="0.2">
      <c r="A105" s="96"/>
      <c r="B105" s="98" t="s">
        <v>108</v>
      </c>
      <c r="C105" s="99" t="s">
        <v>1324</v>
      </c>
      <c r="D105" s="12" t="s">
        <v>1325</v>
      </c>
      <c r="E105" s="97"/>
      <c r="F105" s="12" t="s">
        <v>216</v>
      </c>
      <c r="G105" s="100">
        <f t="shared" si="28"/>
        <v>95.76</v>
      </c>
      <c r="H105" s="108">
        <f t="shared" si="29"/>
        <v>0</v>
      </c>
      <c r="I105" s="100">
        <v>95.76</v>
      </c>
      <c r="J105" s="101">
        <f t="shared" si="30"/>
        <v>0</v>
      </c>
      <c r="K105" s="102">
        <v>6.94</v>
      </c>
      <c r="L105" s="39">
        <f t="shared" si="31"/>
        <v>0</v>
      </c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</row>
    <row r="106" spans="1:78" s="2" customFormat="1" ht="12.75" customHeight="1" x14ac:dyDescent="0.2">
      <c r="A106" s="96"/>
      <c r="B106" s="98" t="s">
        <v>108</v>
      </c>
      <c r="C106" s="99" t="s">
        <v>1326</v>
      </c>
      <c r="D106" s="12" t="s">
        <v>1327</v>
      </c>
      <c r="E106" s="97"/>
      <c r="F106" s="12" t="s">
        <v>216</v>
      </c>
      <c r="G106" s="100">
        <f t="shared" si="28"/>
        <v>102.72</v>
      </c>
      <c r="H106" s="108">
        <f t="shared" si="29"/>
        <v>0</v>
      </c>
      <c r="I106" s="100">
        <v>102.72</v>
      </c>
      <c r="J106" s="101">
        <f t="shared" si="30"/>
        <v>0</v>
      </c>
      <c r="K106" s="102">
        <v>7.32</v>
      </c>
      <c r="L106" s="39">
        <f t="shared" si="31"/>
        <v>0</v>
      </c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</row>
    <row r="107" spans="1:78" s="2" customFormat="1" ht="12.75" customHeight="1" x14ac:dyDescent="0.2">
      <c r="A107" s="96"/>
      <c r="B107" s="98" t="s">
        <v>108</v>
      </c>
      <c r="C107" s="99" t="s">
        <v>1328</v>
      </c>
      <c r="D107" s="12" t="s">
        <v>1329</v>
      </c>
      <c r="E107" s="97"/>
      <c r="F107" s="12" t="s">
        <v>216</v>
      </c>
      <c r="G107" s="100">
        <f t="shared" si="28"/>
        <v>118.4</v>
      </c>
      <c r="H107" s="108">
        <f t="shared" si="29"/>
        <v>0</v>
      </c>
      <c r="I107" s="100">
        <v>118.4</v>
      </c>
      <c r="J107" s="101">
        <f t="shared" si="30"/>
        <v>0</v>
      </c>
      <c r="K107" s="102">
        <v>8.08</v>
      </c>
      <c r="L107" s="39">
        <f t="shared" si="31"/>
        <v>0</v>
      </c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</row>
    <row r="108" spans="1:78" s="2" customFormat="1" ht="12.75" customHeight="1" x14ac:dyDescent="0.2">
      <c r="A108" s="96"/>
      <c r="B108" s="98" t="s">
        <v>108</v>
      </c>
      <c r="C108" s="99" t="s">
        <v>1330</v>
      </c>
      <c r="D108" s="12" t="s">
        <v>1331</v>
      </c>
      <c r="E108" s="97"/>
      <c r="F108" s="12" t="s">
        <v>216</v>
      </c>
      <c r="G108" s="100">
        <f t="shared" si="28"/>
        <v>126.48</v>
      </c>
      <c r="H108" s="108">
        <f t="shared" si="29"/>
        <v>0</v>
      </c>
      <c r="I108" s="100">
        <v>126.48</v>
      </c>
      <c r="J108" s="101">
        <f t="shared" si="30"/>
        <v>0</v>
      </c>
      <c r="K108" s="102">
        <v>9.2899999999999991</v>
      </c>
      <c r="L108" s="39">
        <f t="shared" si="31"/>
        <v>0</v>
      </c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  <c r="BZ108" s="71"/>
    </row>
    <row r="109" spans="1:78" s="2" customFormat="1" ht="12.75" customHeight="1" x14ac:dyDescent="0.2">
      <c r="A109" s="96"/>
      <c r="B109" s="98" t="s">
        <v>108</v>
      </c>
      <c r="C109" s="99" t="s">
        <v>1332</v>
      </c>
      <c r="D109" s="12" t="s">
        <v>1333</v>
      </c>
      <c r="E109" s="97"/>
      <c r="F109" s="12" t="s">
        <v>216</v>
      </c>
      <c r="G109" s="100">
        <f t="shared" si="28"/>
        <v>148.84</v>
      </c>
      <c r="H109" s="108">
        <f t="shared" si="29"/>
        <v>0</v>
      </c>
      <c r="I109" s="100">
        <v>148.84</v>
      </c>
      <c r="J109" s="101">
        <f t="shared" si="30"/>
        <v>0</v>
      </c>
      <c r="K109" s="102">
        <v>10.14</v>
      </c>
      <c r="L109" s="39">
        <f t="shared" si="31"/>
        <v>0</v>
      </c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  <c r="BZ109" s="71"/>
    </row>
    <row r="110" spans="1:78" ht="12.75" customHeight="1" x14ac:dyDescent="0.25">
      <c r="H110" s="107"/>
      <c r="I110" s="109"/>
    </row>
    <row r="111" spans="1:78" ht="12.75" customHeight="1" x14ac:dyDescent="0.25">
      <c r="D111" s="18" t="s">
        <v>95</v>
      </c>
      <c r="H111" s="107"/>
      <c r="I111" s="109"/>
    </row>
    <row r="112" spans="1:78" s="2" customFormat="1" ht="12.75" customHeight="1" x14ac:dyDescent="0.2">
      <c r="A112" s="96"/>
      <c r="B112" s="98" t="s">
        <v>108</v>
      </c>
      <c r="C112" s="99" t="s">
        <v>1016</v>
      </c>
      <c r="D112" s="12" t="s">
        <v>1017</v>
      </c>
      <c r="E112" s="97"/>
      <c r="F112" s="12" t="s">
        <v>216</v>
      </c>
      <c r="G112" s="100">
        <f t="shared" ref="G112:G118" si="32">I112*(1-J112)</f>
        <v>8.0399999999999991</v>
      </c>
      <c r="H112" s="108">
        <f t="shared" ref="H112:H119" si="33">E112*G112</f>
        <v>0</v>
      </c>
      <c r="I112" s="100">
        <v>8.0399999999999991</v>
      </c>
      <c r="J112" s="101">
        <f t="shared" ref="J112:J119" si="34">H$17/100</f>
        <v>0</v>
      </c>
      <c r="K112" s="102">
        <v>0.53</v>
      </c>
      <c r="L112" s="39">
        <f t="shared" ref="L112:L119" si="35">E112*K112</f>
        <v>0</v>
      </c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  <c r="BZ112" s="71"/>
    </row>
    <row r="113" spans="1:78" s="2" customFormat="1" ht="12.75" customHeight="1" x14ac:dyDescent="0.2">
      <c r="A113" s="96"/>
      <c r="B113" s="98" t="s">
        <v>108</v>
      </c>
      <c r="C113" s="99" t="s">
        <v>1018</v>
      </c>
      <c r="D113" s="12" t="s">
        <v>1019</v>
      </c>
      <c r="E113" s="97"/>
      <c r="F113" s="12" t="s">
        <v>216</v>
      </c>
      <c r="G113" s="100">
        <f t="shared" si="32"/>
        <v>9.9600000000000009</v>
      </c>
      <c r="H113" s="108">
        <f t="shared" si="33"/>
        <v>0</v>
      </c>
      <c r="I113" s="100">
        <v>9.9600000000000009</v>
      </c>
      <c r="J113" s="101">
        <f t="shared" si="34"/>
        <v>0</v>
      </c>
      <c r="K113" s="102">
        <v>0.62</v>
      </c>
      <c r="L113" s="39">
        <f t="shared" si="35"/>
        <v>0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  <c r="BZ113" s="71"/>
    </row>
    <row r="114" spans="1:78" s="2" customFormat="1" ht="12.75" customHeight="1" x14ac:dyDescent="0.2">
      <c r="A114" s="96"/>
      <c r="B114" s="98" t="s">
        <v>108</v>
      </c>
      <c r="C114" s="99" t="s">
        <v>1020</v>
      </c>
      <c r="D114" s="12" t="s">
        <v>1021</v>
      </c>
      <c r="E114" s="97"/>
      <c r="F114" s="12" t="s">
        <v>216</v>
      </c>
      <c r="G114" s="100">
        <f t="shared" si="32"/>
        <v>12.64</v>
      </c>
      <c r="H114" s="108">
        <f t="shared" si="33"/>
        <v>0</v>
      </c>
      <c r="I114" s="100">
        <v>12.64</v>
      </c>
      <c r="J114" s="101">
        <f t="shared" si="34"/>
        <v>0</v>
      </c>
      <c r="K114" s="102">
        <v>0.99</v>
      </c>
      <c r="L114" s="39">
        <f t="shared" si="35"/>
        <v>0</v>
      </c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  <c r="BZ114" s="71"/>
    </row>
    <row r="115" spans="1:78" s="2" customFormat="1" ht="12.75" customHeight="1" x14ac:dyDescent="0.2">
      <c r="A115" s="96"/>
      <c r="B115" s="98" t="s">
        <v>108</v>
      </c>
      <c r="C115" s="99" t="s">
        <v>1022</v>
      </c>
      <c r="D115" s="12" t="s">
        <v>1023</v>
      </c>
      <c r="E115" s="97"/>
      <c r="F115" s="12" t="s">
        <v>216</v>
      </c>
      <c r="G115" s="100">
        <f t="shared" si="32"/>
        <v>15.08</v>
      </c>
      <c r="H115" s="108">
        <f t="shared" si="33"/>
        <v>0</v>
      </c>
      <c r="I115" s="100">
        <v>15.08</v>
      </c>
      <c r="J115" s="101">
        <f t="shared" si="34"/>
        <v>0</v>
      </c>
      <c r="K115" s="102">
        <v>1.21</v>
      </c>
      <c r="L115" s="39">
        <f t="shared" si="35"/>
        <v>0</v>
      </c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</row>
    <row r="116" spans="1:78" s="2" customFormat="1" ht="12.75" customHeight="1" x14ac:dyDescent="0.2">
      <c r="A116" s="96"/>
      <c r="B116" s="98" t="s">
        <v>108</v>
      </c>
      <c r="C116" s="99" t="s">
        <v>1024</v>
      </c>
      <c r="D116" s="12" t="s">
        <v>1025</v>
      </c>
      <c r="E116" s="97"/>
      <c r="F116" s="12" t="s">
        <v>216</v>
      </c>
      <c r="G116" s="100">
        <f t="shared" si="32"/>
        <v>16.600000000000001</v>
      </c>
      <c r="H116" s="108">
        <f t="shared" si="33"/>
        <v>0</v>
      </c>
      <c r="I116" s="100">
        <v>16.600000000000001</v>
      </c>
      <c r="J116" s="101">
        <f t="shared" si="34"/>
        <v>0</v>
      </c>
      <c r="K116" s="102">
        <v>1.67</v>
      </c>
      <c r="L116" s="39">
        <f t="shared" si="35"/>
        <v>0</v>
      </c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  <c r="BZ116" s="71"/>
    </row>
    <row r="117" spans="1:78" s="2" customFormat="1" ht="12.75" customHeight="1" x14ac:dyDescent="0.2">
      <c r="A117" s="96"/>
      <c r="B117" s="98" t="s">
        <v>108</v>
      </c>
      <c r="C117" s="99" t="s">
        <v>1026</v>
      </c>
      <c r="D117" s="12" t="s">
        <v>1027</v>
      </c>
      <c r="E117" s="97"/>
      <c r="F117" s="12" t="s">
        <v>216</v>
      </c>
      <c r="G117" s="100">
        <f t="shared" si="32"/>
        <v>24.16</v>
      </c>
      <c r="H117" s="108">
        <f t="shared" si="33"/>
        <v>0</v>
      </c>
      <c r="I117" s="100">
        <v>24.16</v>
      </c>
      <c r="J117" s="101">
        <f>H$17/100</f>
        <v>0</v>
      </c>
      <c r="K117" s="102">
        <v>2.04</v>
      </c>
      <c r="L117" s="39">
        <f t="shared" si="35"/>
        <v>0</v>
      </c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</row>
    <row r="118" spans="1:78" s="2" customFormat="1" ht="12.75" customHeight="1" x14ac:dyDescent="0.2">
      <c r="A118" s="96"/>
      <c r="B118" s="98" t="s">
        <v>108</v>
      </c>
      <c r="C118" s="99" t="s">
        <v>542</v>
      </c>
      <c r="D118" s="12" t="s">
        <v>543</v>
      </c>
      <c r="E118" s="97"/>
      <c r="F118" s="12" t="s">
        <v>216</v>
      </c>
      <c r="G118" s="100">
        <f t="shared" si="32"/>
        <v>22.16</v>
      </c>
      <c r="H118" s="108">
        <f t="shared" si="33"/>
        <v>0</v>
      </c>
      <c r="I118" s="100">
        <v>22.16</v>
      </c>
      <c r="J118" s="101">
        <f t="shared" si="34"/>
        <v>0</v>
      </c>
      <c r="K118" s="102">
        <v>1.68</v>
      </c>
      <c r="L118" s="39">
        <f t="shared" si="35"/>
        <v>0</v>
      </c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</row>
    <row r="119" spans="1:78" s="2" customFormat="1" ht="12.75" customHeight="1" x14ac:dyDescent="0.2">
      <c r="A119" s="96"/>
      <c r="B119" s="98" t="s">
        <v>108</v>
      </c>
      <c r="C119" s="99" t="s">
        <v>1028</v>
      </c>
      <c r="D119" s="12" t="s">
        <v>1029</v>
      </c>
      <c r="E119" s="97"/>
      <c r="F119" s="12" t="s">
        <v>216</v>
      </c>
      <c r="G119" s="100">
        <f>I119*(1-J119)</f>
        <v>0.57999999999999996</v>
      </c>
      <c r="H119" s="108">
        <f t="shared" si="33"/>
        <v>0</v>
      </c>
      <c r="I119" s="100">
        <v>0.57999999999999996</v>
      </c>
      <c r="J119" s="101">
        <f t="shared" si="34"/>
        <v>0</v>
      </c>
      <c r="K119" s="102">
        <v>0.03</v>
      </c>
      <c r="L119" s="39">
        <f t="shared" si="35"/>
        <v>0</v>
      </c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</row>
    <row r="120" spans="1:78" ht="12.75" customHeight="1" thickBot="1" x14ac:dyDescent="0.3"/>
    <row r="121" spans="1:78" s="53" customFormat="1" ht="15.95" customHeight="1" thickBot="1" x14ac:dyDescent="0.3">
      <c r="A121" s="46"/>
      <c r="B121" s="47"/>
      <c r="C121" s="48"/>
      <c r="D121" s="49" t="s">
        <v>52</v>
      </c>
      <c r="E121" s="50"/>
      <c r="F121" s="50"/>
      <c r="G121" s="51"/>
      <c r="H121" s="61">
        <f>SUM(H21:H120)</f>
        <v>0</v>
      </c>
      <c r="I121" s="59"/>
      <c r="J121" s="47"/>
      <c r="K121" s="52" t="s">
        <v>31</v>
      </c>
      <c r="L121" s="54">
        <f>SUM(L21:L120)</f>
        <v>0</v>
      </c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  <c r="BZ121" s="71"/>
    </row>
    <row r="123" spans="1:78" ht="12.75" customHeight="1" x14ac:dyDescent="0.25">
      <c r="C123" s="142" t="s">
        <v>44</v>
      </c>
      <c r="D123" s="142"/>
      <c r="E123" s="142"/>
      <c r="F123" s="142"/>
      <c r="G123" s="142"/>
      <c r="H123" s="142"/>
      <c r="I123" s="3"/>
      <c r="J123" s="45"/>
      <c r="K123" s="3"/>
      <c r="L123" s="3"/>
    </row>
    <row r="124" spans="1:78" ht="12.75" customHeight="1" thickBot="1" x14ac:dyDescent="0.3"/>
    <row r="125" spans="1:78" ht="12.75" customHeight="1" x14ac:dyDescent="0.25">
      <c r="C125" s="147" t="s">
        <v>45</v>
      </c>
      <c r="D125" s="148"/>
    </row>
    <row r="126" spans="1:78" ht="12.75" customHeight="1" x14ac:dyDescent="0.25">
      <c r="C126" s="40" t="s">
        <v>20</v>
      </c>
      <c r="D126" s="41" t="s">
        <v>46</v>
      </c>
    </row>
    <row r="127" spans="1:78" s="2" customFormat="1" ht="12.75" customHeight="1" x14ac:dyDescent="0.25">
      <c r="C127" s="42" t="s">
        <v>21</v>
      </c>
      <c r="D127" s="41" t="s">
        <v>47</v>
      </c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  <c r="BY127" s="71"/>
      <c r="BZ127" s="71"/>
    </row>
    <row r="128" spans="1:78" s="2" customFormat="1" ht="12.75" customHeight="1" x14ac:dyDescent="0.25">
      <c r="C128" s="42" t="s">
        <v>99</v>
      </c>
      <c r="D128" s="41" t="s">
        <v>100</v>
      </c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  <c r="BY128" s="71"/>
      <c r="BZ128" s="71"/>
    </row>
    <row r="129" spans="3:78" s="2" customFormat="1" ht="12.75" customHeight="1" x14ac:dyDescent="0.25">
      <c r="C129" s="42" t="s">
        <v>22</v>
      </c>
      <c r="D129" s="41" t="s">
        <v>48</v>
      </c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  <c r="BZ129" s="71"/>
    </row>
    <row r="130" spans="3:78" s="2" customFormat="1" ht="12.75" customHeight="1" x14ac:dyDescent="0.25">
      <c r="C130" s="42" t="s">
        <v>23</v>
      </c>
      <c r="D130" s="41" t="s">
        <v>24</v>
      </c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  <c r="BZ130" s="71"/>
    </row>
    <row r="131" spans="3:78" s="2" customFormat="1" ht="12.75" customHeight="1" x14ac:dyDescent="0.25">
      <c r="C131" s="42" t="s">
        <v>25</v>
      </c>
      <c r="D131" s="41" t="s">
        <v>26</v>
      </c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  <c r="BY131" s="71"/>
      <c r="BZ131" s="71"/>
    </row>
    <row r="132" spans="3:78" s="2" customFormat="1" ht="12.75" customHeight="1" x14ac:dyDescent="0.25">
      <c r="C132" s="42" t="s">
        <v>27</v>
      </c>
      <c r="D132" s="41" t="s">
        <v>28</v>
      </c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  <c r="BY132" s="71"/>
      <c r="BZ132" s="71"/>
    </row>
    <row r="133" spans="3:78" s="2" customFormat="1" ht="12.75" customHeight="1" x14ac:dyDescent="0.25">
      <c r="C133" s="42" t="s">
        <v>29</v>
      </c>
      <c r="D133" s="41" t="s">
        <v>101</v>
      </c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  <c r="BZ133" s="71"/>
    </row>
    <row r="134" spans="3:78" s="2" customFormat="1" ht="12.75" customHeight="1" thickBot="1" x14ac:dyDescent="0.3">
      <c r="C134" s="43" t="s">
        <v>30</v>
      </c>
      <c r="D134" s="44" t="s">
        <v>49</v>
      </c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  <c r="BZ134" s="71"/>
    </row>
    <row r="136" spans="3:78" s="1" customFormat="1" ht="12.75" customHeight="1" x14ac:dyDescent="0.25">
      <c r="C136" s="3" t="s">
        <v>40</v>
      </c>
      <c r="D136" s="4"/>
      <c r="E136" s="2"/>
      <c r="F136" s="2"/>
      <c r="G136" s="2"/>
      <c r="H136" s="2"/>
      <c r="I136" s="2"/>
      <c r="J136" s="2"/>
      <c r="K136" s="2"/>
      <c r="L136" s="2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  <c r="BZ136" s="71"/>
    </row>
    <row r="137" spans="3:78" s="1" customFormat="1" ht="12.75" customHeight="1" x14ac:dyDescent="0.25">
      <c r="C137" s="62" t="s">
        <v>57</v>
      </c>
      <c r="D137" s="4"/>
      <c r="E137" s="2"/>
      <c r="F137" s="2"/>
      <c r="G137" s="2"/>
      <c r="H137" s="2"/>
      <c r="I137" s="2"/>
      <c r="J137" s="2"/>
      <c r="K137" s="2"/>
      <c r="L137" s="2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  <c r="BZ137" s="71"/>
    </row>
    <row r="138" spans="3:78" s="1" customFormat="1" ht="12.75" customHeight="1" x14ac:dyDescent="0.25">
      <c r="C138" s="137" t="s">
        <v>58</v>
      </c>
      <c r="D138" s="137"/>
      <c r="E138" s="2"/>
      <c r="F138" s="2"/>
      <c r="G138" s="2"/>
      <c r="H138" s="2"/>
      <c r="I138" s="2"/>
      <c r="J138" s="2"/>
      <c r="K138" s="2"/>
      <c r="L138" s="2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</row>
    <row r="139" spans="3:78" s="2" customFormat="1" ht="12.75" customHeight="1" x14ac:dyDescent="0.25">
      <c r="C139" s="64" t="s">
        <v>51</v>
      </c>
      <c r="D139" s="63"/>
      <c r="E139" s="63"/>
      <c r="F139" s="63"/>
      <c r="G139" s="63"/>
      <c r="H139" s="63"/>
      <c r="I139" s="63"/>
      <c r="J139" s="63"/>
      <c r="K139" s="63"/>
      <c r="L139" s="63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</row>
    <row r="141" spans="3:78" s="1" customFormat="1" ht="12.75" customHeight="1" x14ac:dyDescent="0.25">
      <c r="C141" s="3" t="s">
        <v>50</v>
      </c>
      <c r="D141" s="3"/>
      <c r="E141" s="3"/>
      <c r="F141" s="3"/>
      <c r="G141" s="3"/>
      <c r="H141" s="3"/>
      <c r="I141" s="2"/>
      <c r="J141" s="2"/>
      <c r="K141" s="2"/>
      <c r="L141" s="2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  <c r="BZ141" s="71"/>
    </row>
  </sheetData>
  <mergeCells count="11">
    <mergeCell ref="E16:F16"/>
    <mergeCell ref="G1:H3"/>
    <mergeCell ref="C13:D14"/>
    <mergeCell ref="E13:J13"/>
    <mergeCell ref="E14:F14"/>
    <mergeCell ref="E15:F15"/>
    <mergeCell ref="C138:D138"/>
    <mergeCell ref="C125:D125"/>
    <mergeCell ref="E17:F17"/>
    <mergeCell ref="E18:F18"/>
    <mergeCell ref="C123:H123"/>
  </mergeCells>
  <hyperlinks>
    <hyperlink ref="G1:H3" r:id="rId1" display="https://www.arkys.cz/cs/" xr:uid="{4786EAF2-BCA6-43F4-A30F-B3EE1358794B}"/>
    <hyperlink ref="C138" r:id="rId2" display="Podmienky dopravy systému MERKUR 2 ZADARMO nájdete na: www.arkys.cz/cs/doprava" xr:uid="{8935101F-C144-444C-9F14-BEC050D5FD71}"/>
    <hyperlink ref="B23" r:id="rId3" location="item2878" xr:uid="{CE1B2021-BC5F-4C3C-AFAA-23A953DA52E5}"/>
    <hyperlink ref="B24:B27" r:id="rId4" location="item2878" display="www" xr:uid="{78ED7010-C88E-4213-8D10-F3FE5EDD54F5}"/>
    <hyperlink ref="B29" r:id="rId5" location="item2879" xr:uid="{104A8F79-F6C2-4817-A1A8-755CEF509A4C}"/>
    <hyperlink ref="B30:B33" r:id="rId6" location="item2879" display="www" xr:uid="{ED5C6785-3D1F-46A7-80CB-C9A492E2D41D}"/>
    <hyperlink ref="B36" r:id="rId7" location="item2870" xr:uid="{E0EB68A6-CAD6-4602-9824-B7014CBBDB22}"/>
    <hyperlink ref="B37:B40" r:id="rId8" location="item2870" display="www" xr:uid="{B52F5AE5-2115-4490-8C4C-A817209BF603}"/>
    <hyperlink ref="B43" r:id="rId9" location="item2872" xr:uid="{F7A55586-BBFB-40EE-AAC6-168C9D89D727}"/>
    <hyperlink ref="B44" r:id="rId10" location="item2872" xr:uid="{A2383981-AD9D-43EF-8AF3-F16CAE8D8371}"/>
    <hyperlink ref="B47" r:id="rId11" location="item2896" xr:uid="{5E972731-85A3-455E-B5F2-211EFBDE3DAB}"/>
    <hyperlink ref="B48" r:id="rId12" location="item2840" xr:uid="{0E94CC90-0741-4714-B162-3648774250FF}"/>
    <hyperlink ref="B49" r:id="rId13" location="item2893" xr:uid="{3D0BA9C9-3C16-42DE-B27B-639716C64C7D}"/>
    <hyperlink ref="B50" r:id="rId14" location="item2893" xr:uid="{10787EEA-1DFB-437C-AA8A-7308048D31BD}"/>
    <hyperlink ref="B51" r:id="rId15" location="item2894" xr:uid="{DAC8B3D3-0B4D-4C09-B3D8-30D1A78772E9}"/>
    <hyperlink ref="B52" r:id="rId16" location="item2894" xr:uid="{165AD812-972C-4A77-81EE-4618AB0BA55D}"/>
    <hyperlink ref="B53" r:id="rId17" location="item2895" xr:uid="{8AA2A607-6BAE-44CD-A6F3-6AE4C3E44F6D}"/>
    <hyperlink ref="B54" r:id="rId18" location="item2895" xr:uid="{5AF28969-27EE-434A-B6AB-773CBFDAC598}"/>
    <hyperlink ref="B55" r:id="rId19" location="item2839" xr:uid="{97533C7C-5DC6-4231-B47B-86FB4BC7830A}"/>
    <hyperlink ref="B56" r:id="rId20" location="item2839" xr:uid="{2DA0F18A-D171-4B55-BFC4-E4DE9EB8B3C1}"/>
    <hyperlink ref="B57" r:id="rId21" location="item2871" xr:uid="{31758168-1F28-4170-B73C-8F1EDC5D7F65}"/>
    <hyperlink ref="B60" r:id="rId22" location="item2873" xr:uid="{FFACB0CF-662E-4B58-918A-F87B1CFC0DD5}"/>
    <hyperlink ref="B61:B70" r:id="rId23" location="item2873" display="www" xr:uid="{6C5D1A47-1BC5-4AAC-96E7-5CF4EFA10A28}"/>
    <hyperlink ref="B73" r:id="rId24" location="item2876" xr:uid="{A33F1AB7-C81F-4F23-9882-69F6A98057CA}"/>
    <hyperlink ref="B74:B82" r:id="rId25" location="item2876" display="www" xr:uid="{5BBDA767-F626-410F-9C7D-040CA4D04128}"/>
    <hyperlink ref="B83" r:id="rId26" location="item2876" xr:uid="{E63FCB3D-93AC-4ECE-BADB-EFB696E03982}"/>
    <hyperlink ref="B86" r:id="rId27" location="item2877" xr:uid="{2F42746F-A10C-422C-B8E3-CDFCF56859CE}"/>
    <hyperlink ref="B87:B96" r:id="rId28" location="item2877" display="www" xr:uid="{57FB9F9A-7363-4361-983D-36A39E202703}"/>
    <hyperlink ref="B99" r:id="rId29" location="item2874" xr:uid="{B64CB580-0133-4BE2-B7D3-8E0EC32C91FE}"/>
    <hyperlink ref="B100" r:id="rId30" location="item2874" xr:uid="{42E7B846-1CB6-45A6-95C0-027DCCA62A4F}"/>
    <hyperlink ref="B101:B109" r:id="rId31" location="item2874" display="www" xr:uid="{B65C0FF2-25C7-4727-8688-665C3991488B}"/>
    <hyperlink ref="B112" r:id="rId32" location="item2867" xr:uid="{035B70B8-01D1-4283-BA3B-950007C0463C}"/>
    <hyperlink ref="B113:B117" r:id="rId33" location="item2867" display="www" xr:uid="{1E8FBE78-9937-49BB-B8D8-965F856F5726}"/>
    <hyperlink ref="B118" r:id="rId34" location="item2869" xr:uid="{DA2A6CF0-F18F-4690-A586-F46FB4BD9002}"/>
    <hyperlink ref="B119" r:id="rId35" location="item2868" xr:uid="{39898E3C-B626-4405-9EC6-5C8DD9708A9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6431D-DF6B-4A3F-AF56-8EB108F67FCF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92DB2-09B2-4E11-9E19-1B131D95E358}">
  <sheetPr>
    <tabColor rgb="FFFF0000"/>
  </sheetPr>
  <dimension ref="A1:BM2"/>
  <sheetViews>
    <sheetView zoomScaleNormal="100" workbookViewId="0">
      <selection activeCell="L41" sqref="L41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26593-CC3B-4522-A537-E9A8A758F934}">
  <sheetPr>
    <tabColor theme="9" tint="-0.499984740745262"/>
  </sheetPr>
  <dimension ref="A1:G82"/>
  <sheetViews>
    <sheetView zoomScaleNormal="100" workbookViewId="0">
      <selection activeCell="F61" sqref="F61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117"/>
      <c r="B1" s="117"/>
      <c r="C1" s="117"/>
      <c r="D1" s="117"/>
      <c r="E1" s="117"/>
      <c r="F1" s="149" t="e" vm="1">
        <v>#VALUE!</v>
      </c>
      <c r="G1" s="149"/>
    </row>
    <row r="2" spans="1:7" ht="20.100000000000001" customHeight="1" x14ac:dyDescent="0.25">
      <c r="A2" s="117"/>
      <c r="B2" s="117"/>
      <c r="C2" s="117"/>
      <c r="D2" s="117"/>
      <c r="E2" s="117"/>
      <c r="F2" s="149"/>
      <c r="G2" s="149"/>
    </row>
    <row r="3" spans="1:7" ht="20.100000000000001" customHeight="1" x14ac:dyDescent="0.25">
      <c r="A3" s="117"/>
      <c r="B3" s="117"/>
      <c r="C3" s="117"/>
      <c r="D3" s="117"/>
      <c r="E3" s="117"/>
      <c r="F3" s="149"/>
      <c r="G3" s="149"/>
    </row>
    <row r="4" spans="1:7" x14ac:dyDescent="0.25">
      <c r="A4" s="117"/>
      <c r="B4" s="117"/>
      <c r="C4" s="117"/>
      <c r="D4" s="117"/>
      <c r="E4" s="117"/>
      <c r="F4" s="117"/>
      <c r="G4" s="117"/>
    </row>
    <row r="5" spans="1:7" x14ac:dyDescent="0.25">
      <c r="A5" s="117"/>
      <c r="B5" s="117"/>
      <c r="C5" s="117"/>
      <c r="D5" s="117"/>
      <c r="E5" s="117"/>
      <c r="F5" s="117"/>
      <c r="G5" s="117"/>
    </row>
    <row r="6" spans="1:7" x14ac:dyDescent="0.25">
      <c r="A6" s="117"/>
      <c r="B6" s="117"/>
      <c r="C6" s="117"/>
      <c r="D6" s="117"/>
      <c r="E6" s="117"/>
      <c r="F6" s="117"/>
      <c r="G6" s="117"/>
    </row>
    <row r="7" spans="1:7" x14ac:dyDescent="0.25">
      <c r="A7" s="117"/>
      <c r="B7" s="117"/>
      <c r="C7" s="117"/>
      <c r="D7" s="117"/>
      <c r="E7" s="117"/>
      <c r="F7" s="117"/>
      <c r="G7" s="117"/>
    </row>
    <row r="8" spans="1:7" x14ac:dyDescent="0.25">
      <c r="A8" s="117"/>
      <c r="B8" s="117"/>
      <c r="C8" s="117"/>
      <c r="D8" s="117"/>
      <c r="E8" s="117"/>
      <c r="F8" s="117"/>
      <c r="G8" s="117"/>
    </row>
    <row r="9" spans="1:7" x14ac:dyDescent="0.25">
      <c r="A9" s="117"/>
      <c r="B9" s="117"/>
      <c r="C9" s="117"/>
      <c r="D9" s="117"/>
      <c r="E9" s="117"/>
      <c r="F9" s="117"/>
      <c r="G9" s="117"/>
    </row>
    <row r="10" spans="1:7" x14ac:dyDescent="0.25">
      <c r="A10" s="117"/>
      <c r="B10" s="117"/>
      <c r="C10" s="117"/>
      <c r="D10" s="117"/>
      <c r="E10" s="117"/>
      <c r="F10" s="117"/>
      <c r="G10" s="117"/>
    </row>
    <row r="11" spans="1:7" x14ac:dyDescent="0.25">
      <c r="A11" s="117"/>
      <c r="B11" s="117"/>
      <c r="C11" s="117"/>
      <c r="D11" s="117"/>
      <c r="E11" s="117"/>
      <c r="F11" s="117"/>
      <c r="G11" s="117"/>
    </row>
    <row r="12" spans="1:7" x14ac:dyDescent="0.25">
      <c r="A12" s="117"/>
      <c r="B12" s="117"/>
      <c r="C12" s="117"/>
      <c r="D12" s="117"/>
      <c r="E12" s="117"/>
      <c r="F12" s="117"/>
      <c r="G12" s="117"/>
    </row>
    <row r="13" spans="1:7" x14ac:dyDescent="0.25">
      <c r="A13" s="117"/>
      <c r="B13" s="117"/>
      <c r="C13" s="117"/>
      <c r="D13" s="117"/>
      <c r="E13" s="117"/>
      <c r="F13" s="117"/>
      <c r="G13" s="117"/>
    </row>
    <row r="14" spans="1:7" x14ac:dyDescent="0.25">
      <c r="A14" s="117"/>
      <c r="B14" s="117"/>
      <c r="C14" s="117"/>
      <c r="D14" s="117"/>
      <c r="E14" s="117"/>
      <c r="F14" s="117"/>
      <c r="G14" s="117"/>
    </row>
    <row r="15" spans="1:7" x14ac:dyDescent="0.25">
      <c r="A15" s="117"/>
      <c r="B15" s="117"/>
      <c r="C15" s="117"/>
      <c r="D15" s="117"/>
      <c r="E15" s="117"/>
      <c r="F15" s="117"/>
      <c r="G15" s="117"/>
    </row>
    <row r="16" spans="1:7" x14ac:dyDescent="0.25">
      <c r="A16" s="117"/>
      <c r="B16" s="117"/>
      <c r="C16" s="117"/>
      <c r="D16" s="117"/>
      <c r="E16" s="117"/>
      <c r="F16" s="117"/>
      <c r="G16" s="117"/>
    </row>
    <row r="17" spans="1:7" x14ac:dyDescent="0.25">
      <c r="A17" s="117"/>
      <c r="B17" s="117"/>
      <c r="C17" s="117"/>
      <c r="D17" s="117"/>
      <c r="E17" s="117"/>
      <c r="F17" s="117"/>
      <c r="G17" s="117"/>
    </row>
    <row r="18" spans="1:7" x14ac:dyDescent="0.25">
      <c r="A18" s="117"/>
      <c r="B18" s="117"/>
      <c r="C18" s="117"/>
      <c r="D18" s="117"/>
      <c r="E18" s="117"/>
      <c r="F18" s="117"/>
      <c r="G18" s="117"/>
    </row>
    <row r="19" spans="1:7" x14ac:dyDescent="0.25">
      <c r="A19" s="117"/>
      <c r="B19" s="117"/>
      <c r="C19" s="117"/>
      <c r="D19" s="117"/>
      <c r="E19" s="117"/>
      <c r="F19" s="117"/>
      <c r="G19" s="117"/>
    </row>
    <row r="20" spans="1:7" x14ac:dyDescent="0.25">
      <c r="A20" s="117"/>
      <c r="B20" s="117"/>
      <c r="C20" s="117"/>
      <c r="D20" s="117"/>
      <c r="E20" s="117"/>
      <c r="F20" s="117"/>
      <c r="G20" s="117"/>
    </row>
    <row r="21" spans="1:7" x14ac:dyDescent="0.25">
      <c r="A21" s="117"/>
      <c r="B21" s="117"/>
      <c r="C21" s="117"/>
      <c r="D21" s="117"/>
      <c r="E21" s="117"/>
      <c r="F21" s="117"/>
      <c r="G21" s="117"/>
    </row>
    <row r="22" spans="1:7" x14ac:dyDescent="0.25">
      <c r="A22" s="117"/>
      <c r="B22" s="117"/>
      <c r="C22" s="117"/>
      <c r="D22" s="117"/>
      <c r="E22" s="117"/>
      <c r="F22" s="117"/>
      <c r="G22" s="117"/>
    </row>
    <row r="23" spans="1:7" x14ac:dyDescent="0.25">
      <c r="A23" s="117"/>
      <c r="B23" s="117"/>
      <c r="C23" s="117"/>
      <c r="D23" s="117"/>
      <c r="E23" s="117"/>
      <c r="F23" s="117"/>
      <c r="G23" s="117"/>
    </row>
    <row r="24" spans="1:7" x14ac:dyDescent="0.25">
      <c r="A24" s="117"/>
      <c r="B24" s="117"/>
      <c r="C24" s="117"/>
      <c r="D24" s="117"/>
      <c r="E24" s="117"/>
      <c r="F24" s="117"/>
      <c r="G24" s="117"/>
    </row>
    <row r="25" spans="1:7" x14ac:dyDescent="0.25">
      <c r="A25" s="117"/>
      <c r="B25" s="117"/>
      <c r="C25" s="117"/>
      <c r="D25" s="117"/>
      <c r="E25" s="117"/>
      <c r="F25" s="117"/>
      <c r="G25" s="117"/>
    </row>
    <row r="26" spans="1:7" x14ac:dyDescent="0.25">
      <c r="A26" s="117"/>
      <c r="B26" s="117"/>
      <c r="C26" s="117"/>
      <c r="D26" s="117"/>
      <c r="E26" s="117"/>
      <c r="F26" s="117"/>
      <c r="G26" s="117"/>
    </row>
    <row r="27" spans="1:7" x14ac:dyDescent="0.25">
      <c r="A27" s="117"/>
      <c r="B27" s="117"/>
      <c r="C27" s="117"/>
      <c r="D27" s="117"/>
      <c r="E27" s="117"/>
      <c r="F27" s="117"/>
      <c r="G27" s="117"/>
    </row>
    <row r="28" spans="1:7" x14ac:dyDescent="0.25">
      <c r="A28" s="117"/>
      <c r="B28" s="117"/>
      <c r="C28" s="117"/>
      <c r="D28" s="117"/>
      <c r="E28" s="117"/>
      <c r="F28" s="117"/>
      <c r="G28" s="117"/>
    </row>
    <row r="29" spans="1:7" x14ac:dyDescent="0.25">
      <c r="A29" s="117"/>
      <c r="B29" s="117"/>
      <c r="C29" s="117"/>
      <c r="D29" s="117"/>
      <c r="E29" s="117"/>
      <c r="F29" s="117"/>
      <c r="G29" s="117"/>
    </row>
    <row r="30" spans="1:7" x14ac:dyDescent="0.25">
      <c r="A30" s="117"/>
      <c r="B30" s="117"/>
      <c r="C30" s="117"/>
      <c r="D30" s="117"/>
      <c r="E30" s="117"/>
      <c r="F30" s="117"/>
      <c r="G30" s="117"/>
    </row>
    <row r="31" spans="1:7" x14ac:dyDescent="0.25">
      <c r="A31" s="117"/>
      <c r="B31" s="117"/>
      <c r="C31" s="117"/>
      <c r="D31" s="117"/>
      <c r="E31" s="117"/>
      <c r="F31" s="117"/>
      <c r="G31" s="117"/>
    </row>
    <row r="32" spans="1:7" x14ac:dyDescent="0.25">
      <c r="A32" s="117"/>
      <c r="B32" s="117"/>
      <c r="C32" s="117"/>
      <c r="D32" s="117"/>
      <c r="E32" s="117"/>
      <c r="F32" s="117"/>
      <c r="G32" s="117"/>
    </row>
    <row r="33" spans="1:7" x14ac:dyDescent="0.25">
      <c r="A33" s="117"/>
      <c r="B33" s="117"/>
      <c r="C33" s="117"/>
      <c r="D33" s="117"/>
      <c r="E33" s="117"/>
      <c r="F33" s="117"/>
      <c r="G33" s="117"/>
    </row>
    <row r="34" spans="1:7" x14ac:dyDescent="0.25">
      <c r="A34" s="117"/>
      <c r="B34" s="117"/>
      <c r="C34" s="117"/>
      <c r="D34" s="117"/>
      <c r="E34" s="117"/>
      <c r="F34" s="117"/>
      <c r="G34" s="117"/>
    </row>
    <row r="35" spans="1:7" x14ac:dyDescent="0.25">
      <c r="A35" s="117"/>
      <c r="B35" s="117"/>
      <c r="C35" s="117"/>
      <c r="D35" s="117"/>
      <c r="E35" s="117"/>
      <c r="F35" s="117"/>
      <c r="G35" s="117"/>
    </row>
    <row r="36" spans="1:7" x14ac:dyDescent="0.25">
      <c r="A36" s="117"/>
      <c r="B36" s="117"/>
      <c r="C36" s="117"/>
      <c r="D36" s="117"/>
      <c r="E36" s="117"/>
      <c r="F36" s="117"/>
      <c r="G36" s="117"/>
    </row>
    <row r="37" spans="1:7" x14ac:dyDescent="0.25">
      <c r="A37" s="117"/>
      <c r="B37" s="117"/>
      <c r="C37" s="117"/>
      <c r="D37" s="117"/>
      <c r="E37" s="117"/>
      <c r="F37" s="117"/>
      <c r="G37" s="117"/>
    </row>
    <row r="38" spans="1:7" x14ac:dyDescent="0.25">
      <c r="A38" s="117"/>
      <c r="B38" s="117"/>
      <c r="C38" s="117"/>
      <c r="D38" s="117"/>
      <c r="E38" s="117"/>
      <c r="F38" s="117"/>
      <c r="G38" s="117"/>
    </row>
    <row r="39" spans="1:7" x14ac:dyDescent="0.25">
      <c r="A39" s="117"/>
      <c r="B39" s="117"/>
      <c r="C39" s="117"/>
      <c r="D39" s="117"/>
      <c r="E39" s="117"/>
      <c r="F39" s="117"/>
      <c r="G39" s="117"/>
    </row>
    <row r="40" spans="1:7" x14ac:dyDescent="0.25">
      <c r="A40" s="117"/>
      <c r="B40" s="117"/>
      <c r="C40" s="117"/>
      <c r="D40" s="117"/>
      <c r="E40" s="117"/>
      <c r="F40" s="117"/>
      <c r="G40" s="117"/>
    </row>
    <row r="41" spans="1:7" ht="12.75" customHeight="1" x14ac:dyDescent="0.25"/>
    <row r="42" spans="1:7" ht="17.25" customHeight="1" x14ac:dyDescent="0.25">
      <c r="A42" s="118" t="s">
        <v>1153</v>
      </c>
      <c r="B42" s="119"/>
      <c r="C42" s="119"/>
      <c r="D42" s="119"/>
      <c r="E42" s="119"/>
      <c r="F42" s="119"/>
      <c r="G42" s="119"/>
    </row>
    <row r="43" spans="1:7" ht="15" customHeight="1" x14ac:dyDescent="0.25">
      <c r="A43" s="120" t="s">
        <v>1154</v>
      </c>
      <c r="B43" s="121"/>
      <c r="C43" s="121"/>
      <c r="D43" s="121"/>
      <c r="E43" s="121"/>
      <c r="F43" s="121"/>
      <c r="G43" s="121"/>
    </row>
    <row r="44" spans="1:7" ht="15" customHeight="1" thickBot="1" x14ac:dyDescent="0.3">
      <c r="A44" s="122" t="s">
        <v>1155</v>
      </c>
      <c r="B44" s="121"/>
      <c r="C44" s="121"/>
      <c r="D44" s="121"/>
    </row>
    <row r="45" spans="1:7" ht="15" customHeight="1" thickBot="1" x14ac:dyDescent="0.3">
      <c r="A45" s="123"/>
      <c r="B45" s="124" t="s">
        <v>1156</v>
      </c>
      <c r="C45" s="124" t="s">
        <v>1157</v>
      </c>
      <c r="D45" s="124" t="s">
        <v>1158</v>
      </c>
    </row>
    <row r="46" spans="1:7" ht="15" customHeight="1" x14ac:dyDescent="0.25">
      <c r="A46" s="125" t="s">
        <v>1159</v>
      </c>
      <c r="B46" s="161" t="s">
        <v>1160</v>
      </c>
      <c r="C46" s="161" t="s">
        <v>1161</v>
      </c>
      <c r="D46" s="161" t="s">
        <v>1162</v>
      </c>
    </row>
    <row r="47" spans="1:7" ht="15" customHeight="1" thickBot="1" x14ac:dyDescent="0.3">
      <c r="A47" s="126" t="s">
        <v>1163</v>
      </c>
      <c r="B47" s="162"/>
      <c r="C47" s="162"/>
      <c r="D47" s="162"/>
    </row>
    <row r="48" spans="1:7" ht="15" customHeight="1" thickBot="1" x14ac:dyDescent="0.3">
      <c r="A48" s="127" t="s">
        <v>1164</v>
      </c>
      <c r="B48" s="128" t="s">
        <v>1165</v>
      </c>
      <c r="C48" s="128" t="s">
        <v>1166</v>
      </c>
      <c r="D48" s="128" t="s">
        <v>1167</v>
      </c>
    </row>
    <row r="49" spans="1:7" ht="15" customHeight="1" thickBot="1" x14ac:dyDescent="0.3">
      <c r="A49" s="126" t="s">
        <v>1168</v>
      </c>
      <c r="B49" s="129">
        <v>25000</v>
      </c>
      <c r="C49" s="129">
        <v>28750</v>
      </c>
      <c r="D49" s="129">
        <v>31250</v>
      </c>
    </row>
    <row r="50" spans="1:7" ht="30" customHeight="1" x14ac:dyDescent="0.25">
      <c r="A50" s="163" t="s">
        <v>1169</v>
      </c>
      <c r="B50" s="163"/>
      <c r="C50" s="163"/>
      <c r="D50" s="163"/>
    </row>
    <row r="51" spans="1:7" ht="15" customHeight="1" thickBot="1" x14ac:dyDescent="0.3">
      <c r="A51" s="122" t="s">
        <v>1170</v>
      </c>
      <c r="B51" s="121"/>
      <c r="C51" s="121"/>
      <c r="D51" s="121"/>
    </row>
    <row r="52" spans="1:7" ht="12.75" customHeight="1" thickBot="1" x14ac:dyDescent="0.3">
      <c r="A52" s="124" t="s">
        <v>1171</v>
      </c>
      <c r="B52" s="124" t="s">
        <v>1172</v>
      </c>
      <c r="C52" s="124" t="s">
        <v>1173</v>
      </c>
      <c r="D52" s="121"/>
    </row>
    <row r="53" spans="1:7" ht="12.75" customHeight="1" thickBot="1" x14ac:dyDescent="0.3">
      <c r="A53" s="130" t="s">
        <v>1174</v>
      </c>
      <c r="B53" s="131">
        <v>156</v>
      </c>
      <c r="C53" s="130">
        <v>1</v>
      </c>
      <c r="D53" s="121"/>
    </row>
    <row r="54" spans="1:7" ht="12.75" customHeight="1" thickBot="1" x14ac:dyDescent="0.3">
      <c r="A54" s="128" t="s">
        <v>1175</v>
      </c>
      <c r="B54" s="132">
        <v>342</v>
      </c>
      <c r="C54" s="128">
        <v>2</v>
      </c>
      <c r="D54" s="121"/>
      <c r="G54" s="133"/>
    </row>
    <row r="55" spans="1:7" ht="12.75" customHeight="1" thickBot="1" x14ac:dyDescent="0.3">
      <c r="A55" s="130" t="s">
        <v>1176</v>
      </c>
      <c r="B55" s="131">
        <v>130</v>
      </c>
      <c r="C55" s="130">
        <v>1</v>
      </c>
      <c r="D55" s="121"/>
      <c r="G55" s="133"/>
    </row>
    <row r="56" spans="1:7" ht="12.75" customHeight="1" thickBot="1" x14ac:dyDescent="0.3">
      <c r="A56" s="128" t="s">
        <v>1177</v>
      </c>
      <c r="B56" s="132">
        <v>183</v>
      </c>
      <c r="C56" s="128">
        <v>1</v>
      </c>
      <c r="D56" s="121"/>
      <c r="E56" s="121"/>
      <c r="F56" s="121"/>
      <c r="G56" s="133"/>
    </row>
    <row r="57" spans="1:7" ht="12.75" customHeight="1" thickBot="1" x14ac:dyDescent="0.3">
      <c r="A57" s="130" t="s">
        <v>1178</v>
      </c>
      <c r="B57" s="131">
        <v>503</v>
      </c>
      <c r="C57" s="130">
        <v>3</v>
      </c>
      <c r="D57" s="121"/>
      <c r="E57" s="121"/>
      <c r="F57" s="121"/>
      <c r="G57" s="133"/>
    </row>
    <row r="58" spans="1:7" ht="12.75" customHeight="1" thickBot="1" x14ac:dyDescent="0.3">
      <c r="A58" s="128" t="s">
        <v>1179</v>
      </c>
      <c r="B58" s="132">
        <v>469</v>
      </c>
      <c r="C58" s="128">
        <v>3</v>
      </c>
      <c r="D58" s="121"/>
      <c r="E58" s="121"/>
      <c r="F58" s="121"/>
      <c r="G58" s="133"/>
    </row>
    <row r="59" spans="1:7" ht="12.75" customHeight="1" thickBot="1" x14ac:dyDescent="0.3">
      <c r="A59" s="130" t="s">
        <v>1180</v>
      </c>
      <c r="B59" s="131">
        <v>268</v>
      </c>
      <c r="C59" s="130">
        <v>1</v>
      </c>
      <c r="D59" s="121"/>
      <c r="E59" s="121"/>
      <c r="F59" s="121"/>
      <c r="G59" s="133"/>
    </row>
    <row r="60" spans="1:7" ht="12.75" customHeight="1" thickBot="1" x14ac:dyDescent="0.3">
      <c r="A60" s="128" t="s">
        <v>1181</v>
      </c>
      <c r="B60" s="132">
        <v>300</v>
      </c>
      <c r="C60" s="128">
        <v>1</v>
      </c>
      <c r="D60" s="121"/>
      <c r="E60" s="121"/>
      <c r="F60" s="121"/>
      <c r="G60" s="133"/>
    </row>
    <row r="61" spans="1:7" ht="12.75" customHeight="1" thickBot="1" x14ac:dyDescent="0.3">
      <c r="A61" s="130" t="s">
        <v>1182</v>
      </c>
      <c r="B61" s="131">
        <v>100</v>
      </c>
      <c r="C61" s="130">
        <v>1</v>
      </c>
      <c r="D61" s="121"/>
      <c r="E61" s="121"/>
      <c r="F61" s="121"/>
      <c r="G61" s="133"/>
    </row>
    <row r="62" spans="1:7" ht="12.75" customHeight="1" thickBot="1" x14ac:dyDescent="0.3">
      <c r="A62" s="128" t="s">
        <v>1183</v>
      </c>
      <c r="B62" s="132">
        <v>236</v>
      </c>
      <c r="C62" s="128">
        <v>1</v>
      </c>
      <c r="D62" s="121"/>
      <c r="E62" s="121"/>
      <c r="F62" s="121"/>
      <c r="G62" s="133"/>
    </row>
    <row r="63" spans="1:7" ht="12.75" customHeight="1" thickBot="1" x14ac:dyDescent="0.3">
      <c r="A63" s="130" t="s">
        <v>1184</v>
      </c>
      <c r="B63" s="131">
        <v>508</v>
      </c>
      <c r="C63" s="130">
        <v>3</v>
      </c>
      <c r="D63" s="121"/>
      <c r="E63" s="121"/>
      <c r="F63" s="121"/>
      <c r="G63" s="133"/>
    </row>
    <row r="64" spans="1:7" ht="12.75" customHeight="1" thickBot="1" x14ac:dyDescent="0.3">
      <c r="A64" s="128" t="s">
        <v>1185</v>
      </c>
      <c r="B64" s="132">
        <v>223</v>
      </c>
      <c r="C64" s="128">
        <v>1</v>
      </c>
      <c r="D64" s="121"/>
      <c r="E64" s="121"/>
      <c r="F64" s="121"/>
      <c r="G64" s="133"/>
    </row>
    <row r="65" spans="1:7" ht="12.75" customHeight="1" thickBot="1" x14ac:dyDescent="0.3">
      <c r="A65" s="130" t="s">
        <v>1186</v>
      </c>
      <c r="B65" s="131">
        <v>139</v>
      </c>
      <c r="C65" s="130">
        <v>1</v>
      </c>
      <c r="D65" s="121"/>
      <c r="E65" s="121"/>
      <c r="F65" s="121"/>
      <c r="G65" s="133"/>
    </row>
    <row r="66" spans="1:7" ht="12.75" customHeight="1" thickBot="1" x14ac:dyDescent="0.3">
      <c r="A66" s="128" t="s">
        <v>1187</v>
      </c>
      <c r="B66" s="132">
        <v>126</v>
      </c>
      <c r="C66" s="128">
        <v>1</v>
      </c>
      <c r="D66" s="121"/>
      <c r="E66" s="121"/>
      <c r="F66" s="121"/>
      <c r="G66" s="133"/>
    </row>
    <row r="67" spans="1:7" ht="12.75" customHeight="1" thickBot="1" x14ac:dyDescent="0.3">
      <c r="A67" s="130" t="s">
        <v>1188</v>
      </c>
      <c r="B67" s="131">
        <v>221</v>
      </c>
      <c r="C67" s="130">
        <v>1</v>
      </c>
      <c r="D67" s="121"/>
      <c r="E67" s="121"/>
      <c r="F67" s="121"/>
      <c r="G67" s="133"/>
    </row>
    <row r="68" spans="1:7" ht="12.75" customHeight="1" thickBot="1" x14ac:dyDescent="0.3">
      <c r="A68" s="128" t="s">
        <v>1189</v>
      </c>
      <c r="B68" s="132">
        <v>357</v>
      </c>
      <c r="C68" s="128">
        <v>2</v>
      </c>
      <c r="D68" s="121"/>
      <c r="E68" s="121"/>
      <c r="F68" s="121"/>
      <c r="G68" s="133"/>
    </row>
    <row r="69" spans="1:7" ht="12.75" customHeight="1" thickBot="1" x14ac:dyDescent="0.3">
      <c r="A69" s="130" t="s">
        <v>1190</v>
      </c>
      <c r="B69" s="131">
        <v>182</v>
      </c>
      <c r="C69" s="130">
        <v>1</v>
      </c>
      <c r="D69" s="121"/>
      <c r="E69" s="121"/>
      <c r="F69" s="121"/>
      <c r="G69" s="133"/>
    </row>
    <row r="70" spans="1:7" ht="12.75" customHeight="1" thickBot="1" x14ac:dyDescent="0.3">
      <c r="A70" s="128" t="s">
        <v>1191</v>
      </c>
      <c r="B70" s="132">
        <v>433</v>
      </c>
      <c r="C70" s="128">
        <v>3</v>
      </c>
      <c r="D70" s="121"/>
      <c r="E70" s="121"/>
      <c r="F70" s="121"/>
      <c r="G70" s="133"/>
    </row>
    <row r="71" spans="1:7" ht="12.75" customHeight="1" thickBot="1" x14ac:dyDescent="0.3">
      <c r="A71" s="130" t="s">
        <v>1192</v>
      </c>
      <c r="B71" s="131">
        <v>191</v>
      </c>
      <c r="C71" s="130">
        <v>1</v>
      </c>
      <c r="D71" s="121"/>
      <c r="E71" s="121"/>
      <c r="F71" s="121"/>
      <c r="G71" s="133"/>
    </row>
    <row r="72" spans="1:7" ht="12.75" customHeight="1" thickBot="1" x14ac:dyDescent="0.3">
      <c r="A72" s="128" t="s">
        <v>1193</v>
      </c>
      <c r="B72" s="132">
        <v>276</v>
      </c>
      <c r="C72" s="128">
        <v>1</v>
      </c>
      <c r="D72" s="121"/>
      <c r="E72" s="121"/>
      <c r="F72" s="121"/>
      <c r="G72" s="133"/>
    </row>
    <row r="73" spans="1:7" ht="12.75" customHeight="1" thickBot="1" x14ac:dyDescent="0.3">
      <c r="A73" s="130" t="s">
        <v>1194</v>
      </c>
      <c r="B73" s="131">
        <v>103</v>
      </c>
      <c r="C73" s="130">
        <v>1</v>
      </c>
      <c r="D73" s="121"/>
      <c r="E73" s="121"/>
      <c r="F73" s="121"/>
      <c r="G73" s="133"/>
    </row>
    <row r="74" spans="1:7" ht="12.75" customHeight="1" thickBot="1" x14ac:dyDescent="0.3">
      <c r="A74" s="128" t="s">
        <v>1195</v>
      </c>
      <c r="B74" s="132">
        <v>373</v>
      </c>
      <c r="C74" s="128">
        <v>2</v>
      </c>
      <c r="D74" s="121"/>
      <c r="E74" s="121"/>
      <c r="F74" s="121"/>
      <c r="G74" s="133"/>
    </row>
    <row r="75" spans="1:7" ht="12.75" customHeight="1" thickBot="1" x14ac:dyDescent="0.3">
      <c r="A75" s="130" t="s">
        <v>1196</v>
      </c>
      <c r="B75" s="131">
        <v>127</v>
      </c>
      <c r="C75" s="130">
        <v>1</v>
      </c>
      <c r="D75" s="121"/>
      <c r="E75" s="121"/>
      <c r="F75" s="121"/>
      <c r="G75" s="133"/>
    </row>
    <row r="76" spans="1:7" ht="12.75" customHeight="1" thickBot="1" x14ac:dyDescent="0.3">
      <c r="A76" s="128" t="s">
        <v>1197</v>
      </c>
      <c r="B76" s="132">
        <v>477</v>
      </c>
      <c r="C76" s="128">
        <v>3</v>
      </c>
      <c r="D76" s="121"/>
      <c r="E76" s="121"/>
      <c r="F76" s="121"/>
      <c r="G76" s="133"/>
    </row>
    <row r="77" spans="1:7" ht="12.75" customHeight="1" thickBot="1" x14ac:dyDescent="0.3">
      <c r="A77" s="130" t="s">
        <v>1198</v>
      </c>
      <c r="B77" s="131">
        <v>133</v>
      </c>
      <c r="C77" s="130">
        <v>1</v>
      </c>
      <c r="D77" s="121"/>
      <c r="E77" s="121"/>
      <c r="F77" s="121"/>
      <c r="G77" s="133"/>
    </row>
    <row r="78" spans="1:7" ht="12.75" customHeight="1" thickBot="1" x14ac:dyDescent="0.3">
      <c r="A78" s="128" t="s">
        <v>1199</v>
      </c>
      <c r="B78" s="132">
        <v>189</v>
      </c>
      <c r="C78" s="128">
        <v>1</v>
      </c>
      <c r="D78" s="121"/>
      <c r="E78" s="121"/>
      <c r="F78" s="121"/>
      <c r="G78" s="133"/>
    </row>
    <row r="79" spans="1:7" ht="12.75" customHeight="1" thickBot="1" x14ac:dyDescent="0.3">
      <c r="A79" s="130" t="s">
        <v>1200</v>
      </c>
      <c r="B79" s="131">
        <v>305</v>
      </c>
      <c r="C79" s="130">
        <v>2</v>
      </c>
      <c r="D79" s="121"/>
      <c r="E79" s="121"/>
      <c r="F79" s="121"/>
      <c r="G79" s="133"/>
    </row>
    <row r="80" spans="1:7" ht="12.75" customHeight="1" thickBot="1" x14ac:dyDescent="0.3">
      <c r="A80" s="128" t="s">
        <v>1201</v>
      </c>
      <c r="B80" s="132">
        <v>328</v>
      </c>
      <c r="C80" s="128">
        <v>2</v>
      </c>
      <c r="D80" s="121"/>
      <c r="E80" s="121"/>
      <c r="F80" s="121"/>
      <c r="G80" s="133"/>
    </row>
    <row r="81" spans="1:7" ht="12.75" customHeight="1" thickBot="1" x14ac:dyDescent="0.3">
      <c r="A81" s="130" t="s">
        <v>1202</v>
      </c>
      <c r="B81" s="131">
        <v>312</v>
      </c>
      <c r="C81" s="130">
        <v>2</v>
      </c>
      <c r="D81" s="121"/>
      <c r="E81" s="121"/>
      <c r="F81" s="121"/>
      <c r="G81" s="133"/>
    </row>
    <row r="82" spans="1:7" ht="12.75" customHeight="1" thickBot="1" x14ac:dyDescent="0.3">
      <c r="A82" s="134" t="s">
        <v>1203</v>
      </c>
      <c r="B82" s="135">
        <v>212</v>
      </c>
      <c r="C82" s="134">
        <v>1</v>
      </c>
      <c r="D82" s="121"/>
      <c r="E82" s="121"/>
      <c r="F82" s="121"/>
      <c r="G82" s="133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37AB2095-0C0A-4F61-BF7B-E92F50607169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zaťaženie žľabov LINEAR+</vt:lpstr>
      <vt:lpstr>zaťaženie rebríkov POLAR</vt:lpstr>
      <vt:lpstr>Cena prepravy do SR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2024-01-02T13:08:39Z</cp:lastPrinted>
  <dcterms:created xsi:type="dcterms:W3CDTF">2017-10-18T07:36:10Z</dcterms:created>
  <dcterms:modified xsi:type="dcterms:W3CDTF">2025-02-12T16:16:35Z</dcterms:modified>
</cp:coreProperties>
</file>